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Fahlee\"/>
    </mc:Choice>
  </mc:AlternateContent>
  <bookViews>
    <workbookView windowWidth="28800" windowHeight="11925" tabRatio="598" firstSheet="3"/>
  </bookViews>
  <sheets>
    <sheet name="正赛选手数据" sheetId="1" r:id="rId1"/>
    <sheet name="预选赛（热身赛）选手数据" sheetId="2" r:id="rId2"/>
    <sheet name="资格赛选手数据" sheetId="3" r:id="rId3"/>
    <sheet name="评委数据" sheetId="6" r:id="rId4"/>
    <sheet name="四强及出勤表" sheetId="4" r:id="rId5"/>
    <sheet name="优秀单关排名" sheetId="7" r:id="rId6"/>
    <sheet name="原始得分率排名" sheetId="12" r:id="rId7"/>
    <sheet name="优秀多关排名" sheetId="8" r:id="rId8"/>
  </sheets>
  <definedNames>
    <definedName name="_xlnm._FilterDatabase" localSheetId="5" hidden="1">优秀单关排名!$B$3:$I$177</definedName>
    <definedName name="_xlnm._FilterDatabase" localSheetId="6" hidden="1">原始得分率排名!$B$3:$M$180</definedName>
    <definedName name="_xlnm._FilterDatabase" localSheetId="1" hidden="1">'预选赛（热身赛）选手数据'!$AD$4:$AE$4</definedName>
    <definedName name="_xlnm._FilterDatabase" localSheetId="0" hidden="1">正赛选手数据!$B$3:$K$71</definedName>
    <definedName name="_xlnm._FilterDatabase" localSheetId="2" hidden="1">资格赛选手数据!$B$3:$AH$4</definedName>
    <definedName name="_xlnm._FilterDatabase" localSheetId="3" hidden="1">评委数据!$A$1:$AF$28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<sst xmlns="http://schemas.openxmlformats.org/spreadsheetml/2006/main" count="3495" uniqueCount="541">
  <si>
    <t>历届MW杯正式比赛参赛选手数据</t>
  </si>
  <si>
    <t>社区UID</t>
  </si>
  <si>
    <t>社区用户名</t>
  </si>
  <si>
    <t>百度ID</t>
  </si>
  <si>
    <t>参赛届数</t>
  </si>
  <si>
    <t>冠军次数</t>
  </si>
  <si>
    <t>亚军次数</t>
  </si>
  <si>
    <t>季军次数</t>
  </si>
  <si>
    <t>4强次数</t>
  </si>
  <si>
    <t>最高总积分排名</t>
  </si>
  <si>
    <t>最好成绩</t>
  </si>
  <si>
    <t>2013年第二届</t>
  </si>
  <si>
    <t>2014年第三届</t>
  </si>
  <si>
    <t>2015年第四届</t>
  </si>
  <si>
    <t>2016年第五届</t>
  </si>
  <si>
    <t>2017年第六届</t>
  </si>
  <si>
    <t>2018年第七届</t>
  </si>
  <si>
    <t>2019年第八届</t>
  </si>
  <si>
    <t>2020年第九届</t>
  </si>
  <si>
    <t>2021年第十届</t>
  </si>
  <si>
    <t>2022年第十一届</t>
  </si>
  <si>
    <t>2023年第十二届</t>
  </si>
  <si>
    <t>2024年第十三届</t>
  </si>
  <si>
    <t>2025年第十四届</t>
  </si>
  <si>
    <t>2026年第十五届</t>
  </si>
  <si>
    <t>总积分
排名</t>
  </si>
  <si>
    <t>成绩</t>
  </si>
  <si>
    <t>一只果果果果果</t>
  </si>
  <si>
    <t>把僵尸炖了、无语的我456</t>
  </si>
  <si>
    <t>2(2024,2025)</t>
  </si>
  <si>
    <t>1(2020)</t>
  </si>
  <si>
    <t>1(2021)</t>
  </si>
  <si>
    <t>决赛/冠军</t>
  </si>
  <si>
    <t>—</t>
  </si>
  <si>
    <t>小组赛/16强</t>
  </si>
  <si>
    <t>四分之一决赛/8强</t>
  </si>
  <si>
    <t>决赛/季军</t>
  </si>
  <si>
    <t>决赛/4强</t>
  </si>
  <si>
    <t>复赛/9强</t>
  </si>
  <si>
    <t>正赛/8强</t>
  </si>
  <si>
    <t>zqh——123</t>
  </si>
  <si>
    <t>1(2014)</t>
  </si>
  <si>
    <t>2(2022,2025)</t>
  </si>
  <si>
    <t>初赛/16强</t>
  </si>
  <si>
    <t>复赛/8强</t>
  </si>
  <si>
    <t>复赛/6强</t>
  </si>
  <si>
    <t>大爷</t>
  </si>
  <si>
    <t>大爷23大买卖吗</t>
  </si>
  <si>
    <t>1(2023)</t>
  </si>
  <si>
    <t>1(2022)</t>
  </si>
  <si>
    <t>2(2015,2018)</t>
  </si>
  <si>
    <t>半决赛/4强</t>
  </si>
  <si>
    <t>yuyangmiau</t>
  </si>
  <si>
    <t>R大次郎</t>
  </si>
  <si>
    <t>1(2018)</t>
  </si>
  <si>
    <t>1(2017)</t>
  </si>
  <si>
    <t>决赛/亚军</t>
  </si>
  <si>
    <t>s小s飞s侠s</t>
  </si>
  <si>
    <t>2(2018,2020)</t>
  </si>
  <si>
    <t>TNT与爬行者</t>
  </si>
  <si>
    <t>初赛/7强</t>
  </si>
  <si>
    <t>绿色的糖果</t>
  </si>
  <si>
    <t>绿色的糖果233</t>
  </si>
  <si>
    <t>1(2025)</t>
  </si>
  <si>
    <t>初赛/13强</t>
  </si>
  <si>
    <t>初赛/9强</t>
  </si>
  <si>
    <t>毒蘑菇vn</t>
  </si>
  <si>
    <t>1(2015)</t>
  </si>
  <si>
    <t>xiyangQAQ</t>
  </si>
  <si>
    <t>xi7yang3</t>
  </si>
  <si>
    <t>我懂你不懂的lz</t>
  </si>
  <si>
    <t>3(2015,2017,2019)</t>
  </si>
  <si>
    <t>ƒresh★LAKE</t>
  </si>
  <si>
    <t>王一凡01234567</t>
  </si>
  <si>
    <t>2333ty</t>
  </si>
  <si>
    <t>数字1528君</t>
  </si>
  <si>
    <t>1(2024)</t>
  </si>
  <si>
    <t>1(2026)</t>
  </si>
  <si>
    <t>正赛/季军</t>
  </si>
  <si>
    <t>超级玛丽迷01</t>
  </si>
  <si>
    <t>快乐mario9</t>
  </si>
  <si>
    <t>快乐mario8</t>
  </si>
  <si>
    <t>1(2019)</t>
  </si>
  <si>
    <t>色粉堵塞</t>
  </si>
  <si>
    <t>安德鲁斯123</t>
  </si>
  <si>
    <t>Hello_Andrew9</t>
  </si>
  <si>
    <t>初赛/6强</t>
  </si>
  <si>
    <t>2(2013,2019)</t>
  </si>
  <si>
    <t>dasasdhba</t>
  </si>
  <si>
    <t>1(2016)</t>
  </si>
  <si>
    <t>Tian-BY</t>
  </si>
  <si>
    <t>天碧苑</t>
  </si>
  <si>
    <t>Hypercube</t>
  </si>
  <si>
    <t>suteaury</t>
  </si>
  <si>
    <t>Lakitu01</t>
  </si>
  <si>
    <t>Jira_Suyoru</t>
  </si>
  <si>
    <t>字luo</t>
  </si>
  <si>
    <t>小皓宇Tom</t>
  </si>
  <si>
    <t>冻结的双重射手</t>
  </si>
  <si>
    <t>克洛伊Prime</t>
  </si>
  <si>
    <t xml:space="preserve">koopa4 </t>
  </si>
  <si>
    <t>无视我233</t>
  </si>
  <si>
    <t>无视我……</t>
  </si>
  <si>
    <t>有名氏</t>
  </si>
  <si>
    <t>正赛/冠军</t>
  </si>
  <si>
    <t>AngryStar6K</t>
  </si>
  <si>
    <t>正赛/殿军</t>
  </si>
  <si>
    <t>玛丽的死对头</t>
  </si>
  <si>
    <t>1(2013)</t>
  </si>
  <si>
    <t>gaere54</t>
  </si>
  <si>
    <t>哈德萝·戈德纹</t>
  </si>
  <si>
    <t>百步穿杨又飞剑</t>
  </si>
  <si>
    <t>bzshzpm</t>
  </si>
  <si>
    <t>下辈子当个Blu</t>
  </si>
  <si>
    <t>大D！*dod</t>
  </si>
  <si>
    <t>dodoufatch</t>
  </si>
  <si>
    <t>LLX奶油马里奥</t>
  </si>
  <si>
    <t>正赛/亚军</t>
  </si>
  <si>
    <t>和蔼的大马里奥</t>
  </si>
  <si>
    <t>chaojimali1201</t>
  </si>
  <si>
    <t>节操与天堂</t>
  </si>
  <si>
    <t>878yfy</t>
  </si>
  <si>
    <t>6463喝喝了</t>
  </si>
  <si>
    <t>马里奥奥里马</t>
  </si>
  <si>
    <t>duanxiaoqi1234</t>
  </si>
  <si>
    <t>CivilCode</t>
  </si>
  <si>
    <t>大幽灵王</t>
  </si>
  <si>
    <t>冥の归</t>
  </si>
  <si>
    <t>僵尸广告歌、835743384</t>
  </si>
  <si>
    <t>newlife2017</t>
  </si>
  <si>
    <t>010802cyn</t>
  </si>
  <si>
    <t>蓝太阳</t>
  </si>
  <si>
    <t>bluesun0505</t>
  </si>
  <si>
    <t>梦幻的天堂乐园</t>
  </si>
  <si>
    <t>我爱吃烧饼哈哈</t>
  </si>
  <si>
    <t>水银龟</t>
  </si>
  <si>
    <t>快乐的快乐云</t>
  </si>
  <si>
    <t>悲伤的快乐云</t>
  </si>
  <si>
    <t>节操都去哪了01</t>
  </si>
  <si>
    <t>莫阵剑影</t>
  </si>
  <si>
    <t>LongZongKuiYan</t>
  </si>
  <si>
    <t>巃嵸巋巚</t>
  </si>
  <si>
    <t>混沌卡比.yjs</t>
  </si>
  <si>
    <t>yjs2005219</t>
  </si>
  <si>
    <t xml:space="preserve">番木瓜反抗 </t>
  </si>
  <si>
    <t>张云天我最爱</t>
  </si>
  <si>
    <t>肥羊羊98</t>
  </si>
  <si>
    <t>nmnmoooh</t>
  </si>
  <si>
    <t>JJ带我飞</t>
  </si>
  <si>
    <t>1201297974_</t>
  </si>
  <si>
    <t>小鱼倾城</t>
  </si>
  <si>
    <t>kangyi</t>
  </si>
  <si>
    <t>芝士未名</t>
  </si>
  <si>
    <t>历届MW杯预选赛(热身赛)参赛选手数据</t>
  </si>
  <si>
    <t>参赛次数</t>
  </si>
  <si>
    <t>最好名次</t>
  </si>
  <si>
    <t>小组最好名次</t>
  </si>
  <si>
    <t>名次</t>
  </si>
  <si>
    <t>是否晋级</t>
  </si>
  <si>
    <t>小组排名</t>
  </si>
  <si>
    <t>小组第二</t>
  </si>
  <si>
    <t>是</t>
  </si>
  <si>
    <t>小组第三</t>
  </si>
  <si>
    <r>
      <t>—</t>
    </r>
    <r>
      <rPr>
        <u/>
        <vertAlign val="superscript"/>
        <sz val="8"/>
        <color rgb="FF800080"/>
        <rFont val="微软雅黑"/>
        <charset val="0"/>
      </rPr>
      <t>①</t>
    </r>
  </si>
  <si>
    <t>否</t>
  </si>
  <si>
    <t>小组第一</t>
  </si>
  <si>
    <r>
      <t>—</t>
    </r>
    <r>
      <rPr>
        <u/>
        <vertAlign val="superscript"/>
        <sz val="8"/>
        <color rgb="FF800080"/>
        <rFont val="微软雅黑"/>
        <charset val="0"/>
      </rPr>
      <t>②</t>
    </r>
  </si>
  <si>
    <t>小组第四</t>
  </si>
  <si>
    <t>小组第六</t>
  </si>
  <si>
    <t>小组第五</t>
  </si>
  <si>
    <r>
      <rPr>
        <sz val="8"/>
        <rFont val="微软雅黑"/>
        <charset val="134"/>
      </rPr>
      <t>ƒresh</t>
    </r>
    <r>
      <rPr>
        <sz val="8"/>
        <rFont val="Segoe UI Symbol"/>
        <charset val="134"/>
      </rPr>
      <t>★</t>
    </r>
    <r>
      <rPr>
        <sz val="8"/>
        <rFont val="微软雅黑"/>
        <charset val="134"/>
      </rPr>
      <t>LAKE</t>
    </r>
  </si>
  <si>
    <t>koopa4</t>
  </si>
  <si>
    <t>Bostoncake</t>
  </si>
  <si>
    <t>祝贺高考成功</t>
  </si>
  <si>
    <t>僵尸广告歌</t>
  </si>
  <si>
    <t>三条海里4498</t>
  </si>
  <si>
    <t>AAArororo</t>
  </si>
  <si>
    <t>俺滴娘7</t>
  </si>
  <si>
    <t>毒蘑菇小Mario</t>
  </si>
  <si>
    <t>yxr000504</t>
  </si>
  <si>
    <t>番木瓜反抗</t>
  </si>
  <si>
    <t>ZHIYUAN</t>
  </si>
  <si>
    <t>阳光的石竹花</t>
  </si>
  <si>
    <t>叶子的叶子</t>
  </si>
  <si>
    <t>把僵尸炖了</t>
  </si>
  <si>
    <t>①：选手把僵尸炖了涉嫌使用小号叶子的叶子参赛，组委会决定取消叶子的叶子参赛资格和成绩、选手码a4改为免报名选手快乐mario9使用，取消把僵尸炖了的晋级资格但保留关卡分数，详见https://www.marioforever.net/thread-2547-1-1.html</t>
  </si>
  <si>
    <t>②：选手大爷涉嫌使用复刻关卡参赛，执委会决定取消其晋级资格、取消其成绩并计0分，详见：https://www.marioforever.net/thread-3520-1-1.html</t>
  </si>
  <si>
    <t>历届MW杯资格赛参赛选手数据</t>
  </si>
  <si>
    <r>
      <t>否</t>
    </r>
    <r>
      <rPr>
        <u/>
        <vertAlign val="superscript"/>
        <sz val="8"/>
        <color rgb="FF800080"/>
        <rFont val="微软雅黑"/>
        <charset val="0"/>
      </rPr>
      <t>③</t>
    </r>
  </si>
  <si>
    <r>
      <t>是</t>
    </r>
    <r>
      <rPr>
        <u/>
        <vertAlign val="superscript"/>
        <sz val="8"/>
        <color rgb="FF800080"/>
        <rFont val="微软雅黑"/>
        <charset val="0"/>
      </rPr>
      <t>①</t>
    </r>
  </si>
  <si>
    <t>Andrews123</t>
  </si>
  <si>
    <t>Love雪2000</t>
  </si>
  <si>
    <t>xise小候侯</t>
  </si>
  <si>
    <t>窘彳</t>
  </si>
  <si>
    <t>残剑魔帝</t>
  </si>
  <si>
    <r>
      <t>否</t>
    </r>
    <r>
      <rPr>
        <u/>
        <vertAlign val="superscript"/>
        <sz val="8"/>
        <color rgb="FF800080"/>
        <rFont val="微软雅黑"/>
        <charset val="0"/>
      </rPr>
      <t>①</t>
    </r>
  </si>
  <si>
    <t>E哥-马中</t>
  </si>
  <si>
    <t xml:space="preserve"> 玛丽奥中级玩家</t>
  </si>
  <si>
    <t>烈火战神219</t>
  </si>
  <si>
    <t>916熊二</t>
  </si>
  <si>
    <t>①：选手残剑魔帝声明退赛，选手天碧苑递补获得晋级资格</t>
  </si>
  <si>
    <t>②：选手869956924本届MW杯资格赛因涉嫌抄袭参赛成绩作废并按0分计算，详见https://tieba.baidu.com/p/5223112219</t>
  </si>
  <si>
    <t>③：2026年资格赛允许参加热身赛的选手报名参加，且允许选手自行决定是否继续参加正赛</t>
  </si>
  <si>
    <t>历届MW杯评委数据</t>
  </si>
  <si>
    <t>评委名</t>
  </si>
  <si>
    <t>参评届数</t>
  </si>
  <si>
    <t>总参评轮(题)数</t>
  </si>
  <si>
    <t>总参评关数</t>
  </si>
  <si>
    <t>总命题数</t>
  </si>
  <si>
    <t>2013年</t>
  </si>
  <si>
    <t>2014年</t>
  </si>
  <si>
    <t>2015年</t>
  </si>
  <si>
    <t>2016年</t>
  </si>
  <si>
    <t>2017年</t>
  </si>
  <si>
    <t>2018年</t>
  </si>
  <si>
    <t>2019年</t>
  </si>
  <si>
    <t>2020年</t>
  </si>
  <si>
    <t>2021年</t>
  </si>
  <si>
    <t>2022年</t>
  </si>
  <si>
    <t>2023年</t>
  </si>
  <si>
    <t>2024年</t>
  </si>
  <si>
    <t>2025年</t>
  </si>
  <si>
    <t>2026年</t>
  </si>
  <si>
    <t>参评
轮数</t>
  </si>
  <si>
    <t>参评
关数</t>
  </si>
  <si>
    <t>命题数</t>
  </si>
  <si>
    <t>参评
题数</t>
  </si>
  <si>
    <t>Fahlee</t>
  </si>
  <si>
    <t>shasdo</t>
  </si>
  <si>
    <t>wyiming6688</t>
  </si>
  <si>
    <t>lahztc1</t>
  </si>
  <si>
    <t>注①：试题创意不计入命题人；往届比赛中的题目修改后重新出的，修改人为命题人。</t>
  </si>
  <si>
    <t>注②：2023年热身赛大众评分员数据不计入本表。</t>
  </si>
  <si>
    <t>注③：2026年资格赛和正赛实行无评委大众评分，因此参评题数和参评关数仅统计热身赛。</t>
  </si>
  <si>
    <t>历届MW杯四强表</t>
  </si>
  <si>
    <t>历届MW杯出勤率表</t>
  </si>
  <si>
    <t>届次</t>
  </si>
  <si>
    <t>冠军</t>
  </si>
  <si>
    <t>亚军</t>
  </si>
  <si>
    <t>四强</t>
  </si>
  <si>
    <t>预选赛/热身赛</t>
  </si>
  <si>
    <t>资格赛</t>
  </si>
  <si>
    <t>小组赛/初赛/正赛</t>
  </si>
  <si>
    <t>小组赛/初赛/正赛平均出勤率</t>
  </si>
  <si>
    <t>四分之一决赛</t>
  </si>
  <si>
    <t>半决赛</t>
  </si>
  <si>
    <t>复赛</t>
  </si>
  <si>
    <t>决赛</t>
  </si>
  <si>
    <t>第一题</t>
  </si>
  <si>
    <t>第二题</t>
  </si>
  <si>
    <t>第一轮(题)</t>
  </si>
  <si>
    <t>第二轮(题)</t>
  </si>
  <si>
    <t>第三轮(题)</t>
  </si>
  <si>
    <t>第四轮(题)</t>
  </si>
  <si>
    <t>第一轮</t>
  </si>
  <si>
    <t>第二轮</t>
  </si>
  <si>
    <t>16/16</t>
  </si>
  <si>
    <t>11/11</t>
  </si>
  <si>
    <t>15/16</t>
  </si>
  <si>
    <t>12/16</t>
  </si>
  <si>
    <t>7/8</t>
  </si>
  <si>
    <t>4/4</t>
  </si>
  <si>
    <t>1/2</t>
  </si>
  <si>
    <t>19/20</t>
  </si>
  <si>
    <t>7/7</t>
  </si>
  <si>
    <t>13/16</t>
  </si>
  <si>
    <t>11/16</t>
  </si>
  <si>
    <t>4/8</t>
  </si>
  <si>
    <t>3/4</t>
  </si>
  <si>
    <t>2/2</t>
  </si>
  <si>
    <t>17/17</t>
  </si>
  <si>
    <t>5/8</t>
  </si>
  <si>
    <t>9/16</t>
  </si>
  <si>
    <t>8/8</t>
  </si>
  <si>
    <t>12/12</t>
  </si>
  <si>
    <t>6/6</t>
  </si>
  <si>
    <t>14/16</t>
  </si>
  <si>
    <t>19/19</t>
  </si>
  <si>
    <t>16/17</t>
  </si>
  <si>
    <t>5/5</t>
  </si>
  <si>
    <t>6/8</t>
  </si>
  <si>
    <t>22/24</t>
  </si>
  <si>
    <t>把僵尸炖了(季军)</t>
  </si>
  <si>
    <t>wyf01234567</t>
  </si>
  <si>
    <r>
      <rPr>
        <sz val="8"/>
        <rFont val="微软雅黑"/>
        <charset val="134"/>
      </rPr>
      <t>1</t>
    </r>
    <r>
      <rPr>
        <sz val="8"/>
        <color theme="1"/>
        <rFont val="微软雅黑"/>
        <charset val="134"/>
      </rPr>
      <t>1/12</t>
    </r>
  </si>
  <si>
    <t>10/16</t>
  </si>
  <si>
    <t>9/9</t>
  </si>
  <si>
    <t>1168438795(季军)</t>
  </si>
  <si>
    <t>18/19</t>
  </si>
  <si>
    <t>8/16</t>
  </si>
  <si>
    <t>大爷(季军)</t>
  </si>
  <si>
    <t>11/13</t>
  </si>
  <si>
    <t>8/9</t>
  </si>
  <si>
    <r>
      <rPr>
        <sz val="8"/>
        <color theme="1"/>
        <rFont val="微软雅黑"/>
        <charset val="134"/>
      </rPr>
      <t>ƒresh</t>
    </r>
    <r>
      <rPr>
        <sz val="8"/>
        <color theme="1"/>
        <rFont val="Segoe UI Symbol"/>
        <charset val="134"/>
      </rPr>
      <t>★</t>
    </r>
    <r>
      <rPr>
        <sz val="8"/>
        <color theme="1"/>
        <rFont val="微软雅黑"/>
        <charset val="134"/>
      </rPr>
      <t>LAKE(季军)</t>
    </r>
  </si>
  <si>
    <t>4/6</t>
  </si>
  <si>
    <t>5/6</t>
  </si>
  <si>
    <t>AngryStar6K(季军)</t>
  </si>
  <si>
    <t>3/3</t>
  </si>
  <si>
    <t>7/9</t>
  </si>
  <si>
    <t>81.5%</t>
  </si>
  <si>
    <t>1/1</t>
  </si>
  <si>
    <t>5/7</t>
  </si>
  <si>
    <t>3/7</t>
  </si>
  <si>
    <t>61.9%</t>
  </si>
  <si>
    <t>数字1528君(季军)</t>
  </si>
  <si>
    <t>4/5</t>
  </si>
  <si>
    <t>1/5</t>
  </si>
  <si>
    <t>2/6</t>
  </si>
  <si>
    <t>79.2%</t>
  </si>
  <si>
    <t>注：2019年及之后出勤率为题目出勤率</t>
  </si>
  <si>
    <t>20201019(已停更)</t>
  </si>
  <si>
    <t>历届MW杯优秀单关排名</t>
  </si>
  <si>
    <t>参赛选手</t>
  </si>
  <si>
    <t>主榜关卡数</t>
  </si>
  <si>
    <t>副榜关卡数</t>
  </si>
  <si>
    <t>最佳得分率</t>
  </si>
  <si>
    <t>最佳关卡排名</t>
  </si>
  <si>
    <t>排名</t>
  </si>
  <si>
    <t>关卡名</t>
  </si>
  <si>
    <t>作者</t>
  </si>
  <si>
    <t>最终得分</t>
  </si>
  <si>
    <t>比赛</t>
  </si>
  <si>
    <t>满分</t>
  </si>
  <si>
    <t>得分率</t>
  </si>
  <si>
    <t>3B-The Cube.mfl</t>
  </si>
  <si>
    <t>四分之一决赛第二轮</t>
  </si>
  <si>
    <t>D-Empty Castle-By Blu.mfl</t>
  </si>
  <si>
    <t>D1-the Relic.smwl</t>
  </si>
  <si>
    <t>预选赛</t>
  </si>
  <si>
    <t>1A-MCP-The 'Butterfly'.smwl</t>
  </si>
  <si>
    <t>1B-Beyond the Invisible.mfl</t>
  </si>
  <si>
    <t>4A-Self-Rescue.mfl</t>
  </si>
  <si>
    <t>四分之一决赛第一轮</t>
  </si>
  <si>
    <t>4A-Vertigo maze.mfl</t>
  </si>
  <si>
    <t>W-Final Holy Land.mfl</t>
  </si>
  <si>
    <t>A-Turning.mfl</t>
  </si>
  <si>
    <t>A-liberate the turtles.mfl</t>
  </si>
  <si>
    <t>半决赛第二轮</t>
  </si>
  <si>
    <t>A1-pipe castle.mfl</t>
  </si>
  <si>
    <t>小组赛第一轮</t>
  </si>
  <si>
    <t>B2-RED FLAME OVERTURE.smwl</t>
  </si>
  <si>
    <t>小组赛第三轮</t>
  </si>
  <si>
    <t>2A-MUP-CUP.smwl</t>
  </si>
  <si>
    <t>3B-Mystery Garden.mfl</t>
  </si>
  <si>
    <t>B1-mysterious puzzles.mfl</t>
  </si>
  <si>
    <t>小组赛第二轮</t>
  </si>
  <si>
    <t>B3-Sacrum Palatium.smwl</t>
  </si>
  <si>
    <t>小组赛第四题</t>
  </si>
  <si>
    <t>nmnmoooh - Ritual of Rebirth.smwl</t>
  </si>
  <si>
    <t>C-The Screen.smwl</t>
  </si>
  <si>
    <t>D1-Fantastic Journey.mfl</t>
  </si>
  <si>
    <t>小组赛第四轮</t>
  </si>
  <si>
    <t>A-Blue Mountain.mfl</t>
  </si>
  <si>
    <t>半决赛第一轮</t>
  </si>
  <si>
    <t>B3-Fahlee Empire.smwl</t>
  </si>
  <si>
    <t>小组赛第一题</t>
  </si>
  <si>
    <t>C2-Ice Level.smwl</t>
  </si>
  <si>
    <t>2B-WCU-Pure maze.smwl</t>
  </si>
  <si>
    <t>C4-Turtle is good or bad？.mfl</t>
  </si>
  <si>
    <t>B1-Berserk 堕入魔怔.smwl</t>
  </si>
  <si>
    <t>1B-Lost Dungeon II.smwl</t>
  </si>
  <si>
    <t>C1-Sudden Death.smwl</t>
  </si>
  <si>
    <t>初赛第二题</t>
  </si>
  <si>
    <t>D1-Funny 8-3.smwl</t>
  </si>
  <si>
    <t>初赛第三题</t>
  </si>
  <si>
    <t>B-TUЯN.smwl</t>
  </si>
  <si>
    <t>D2-The Sand Dunes.mfl</t>
  </si>
  <si>
    <t>D2-A Hard Way to Escape.mfl</t>
  </si>
  <si>
    <t>A4-Down or Up.mfl</t>
  </si>
  <si>
    <t>D-run run run!!!.smwl</t>
  </si>
  <si>
    <t>D2-LLX-level1.mfl</t>
  </si>
  <si>
    <t>C1-Apprehension.smwl</t>
  </si>
  <si>
    <t>A1-Old Memory.mfl</t>
  </si>
  <si>
    <t>A4-Dead Silence.mfl</t>
  </si>
  <si>
    <t>M-幸福的东东弗斯.exe.smwl</t>
  </si>
  <si>
    <t>D1-the green mile.mfl</t>
  </si>
  <si>
    <t>W-Nuclear Winter.smwl</t>
  </si>
  <si>
    <t>3A-If life cheats you.mfl</t>
  </si>
  <si>
    <t>B1-The Barrier -结界-.smwl</t>
  </si>
  <si>
    <t>4B-1 A Relaxing Game.mfl</t>
  </si>
  <si>
    <t>2B-Divine Comedy：Inferno.smwl</t>
  </si>
  <si>
    <t>2A-Misty River.mfl</t>
  </si>
  <si>
    <t>c4-Hell Garden.mfl</t>
  </si>
  <si>
    <t>热身赛</t>
  </si>
  <si>
    <t>3A-R-求生之路 Left 4 Dead.mfl</t>
  </si>
  <si>
    <t>A1-Cloudy Sky Castle.mfl</t>
  </si>
  <si>
    <t>3A-R-乐高世界 LEGO WORLD.smwl</t>
  </si>
  <si>
    <t>A-Exodus.smwl</t>
  </si>
  <si>
    <t>9-Do not hurt yourself.mfl</t>
  </si>
  <si>
    <t>3B-A Fantastic Land under the Sea.mfl</t>
  </si>
  <si>
    <t>B2-SKY BATTLE.smwl</t>
  </si>
  <si>
    <t>C1-No Place To Hide.mfl</t>
  </si>
  <si>
    <t>1B-The Catastrophe.smwl</t>
  </si>
  <si>
    <t>B2-Bridge,shake.smwl</t>
  </si>
  <si>
    <t>1-houkai impact.smwl</t>
  </si>
  <si>
    <t>2A-SALUTE.mfl</t>
  </si>
  <si>
    <t>1A-In Seach of Life.mfl</t>
  </si>
  <si>
    <t>B1-interesting underwater.mfl</t>
  </si>
  <si>
    <t>B1-The Castle in the Sky.mfl</t>
  </si>
  <si>
    <t>B1-lucky 52.smwl</t>
  </si>
  <si>
    <t>3A-The Underground Travel.mfl</t>
  </si>
  <si>
    <t>D1-Shady Hills.smwl</t>
  </si>
  <si>
    <t>1B-Oracle of Seasons（大地之章）.smwl</t>
  </si>
  <si>
    <t>3A-Self-wilder.smwl</t>
  </si>
  <si>
    <t>7-Very easy math lake.smwl</t>
  </si>
  <si>
    <t>B2-The top secret area .mfl</t>
  </si>
  <si>
    <t>B1-Mario.smwl</t>
  </si>
  <si>
    <t>3B-let the sky fall.mfl</t>
  </si>
  <si>
    <t>4-Valley in the Morning.mfl</t>
  </si>
  <si>
    <t>4A-Change.smwl</t>
  </si>
  <si>
    <t>C1-Lost River.smwl</t>
  </si>
  <si>
    <t>D1-R-LEGO 乐高.smwl</t>
  </si>
  <si>
    <t>2B-[A powerful and unconstrained style]天马行空.mfl</t>
  </si>
  <si>
    <t>1B-breakout.mfl</t>
  </si>
  <si>
    <t>B4-get away from the hell.mfl</t>
  </si>
  <si>
    <t>D-Flame Castle.mfl</t>
  </si>
  <si>
    <t>B1-Lost Dungeon.smwl</t>
  </si>
  <si>
    <t>3-Emerald Valley.mfl</t>
  </si>
  <si>
    <t>4A-Rest of Time.mfl</t>
  </si>
  <si>
    <t>3A-R-超越视界(直喻) Beyond the Visible.mfl</t>
  </si>
  <si>
    <t>1A-This is not a game.smwl</t>
  </si>
  <si>
    <t>A1-Underground Water Gate.mfl</t>
  </si>
  <si>
    <t>C3--green paradise.mfl</t>
  </si>
  <si>
    <t>B1-Babylon Hanging Garden.mfl</t>
  </si>
  <si>
    <t>B1-World 13-X.smwl</t>
  </si>
  <si>
    <t>B2-Slip into the Castle Sewers.mfl</t>
  </si>
  <si>
    <t>3—Underwater dunker.mfl</t>
  </si>
  <si>
    <t>A1-dark tunnel.mfl</t>
  </si>
  <si>
    <t>M-020-Fire of the god of lights(salute 2).smwl</t>
  </si>
  <si>
    <t>d2--flower camp.mfl</t>
  </si>
  <si>
    <t>4B - The castle of the faith.mfl</t>
  </si>
  <si>
    <t>A2-Underground Lake.mfl</t>
  </si>
  <si>
    <t>1-Nine point eight by vn.mfl</t>
  </si>
  <si>
    <t>6-deep♂dark♂fantasy♂.mfl</t>
  </si>
  <si>
    <t>2A-civil engineering 2.mfl</t>
  </si>
  <si>
    <t>d1-Thrilling Coast.mfl</t>
  </si>
  <si>
    <t>c5-Resident Raider.smwl</t>
  </si>
  <si>
    <t>B1-Ruin of the Babel.smwl</t>
  </si>
  <si>
    <t>D2- a normal level.mfl</t>
  </si>
  <si>
    <t>B2-8-6.mfl</t>
  </si>
  <si>
    <t>4A-Never Be Alone.smwl</t>
  </si>
  <si>
    <t>1B-MUP-The Forgotten Island.smwl</t>
  </si>
  <si>
    <t>B1-Bright Night.mfl</t>
  </si>
  <si>
    <t>B1-Love.smwl</t>
  </si>
  <si>
    <t>B1-who is faster.mfl</t>
  </si>
  <si>
    <t>B4-Not a big castle.smwl</t>
  </si>
  <si>
    <t>4B - Landlord s building.mfl</t>
  </si>
  <si>
    <t>4B-2 NMNMOOOH‘s flagship.mfl</t>
  </si>
  <si>
    <t>A-2.mfl</t>
  </si>
  <si>
    <t>D3-What is out of the screen.smwl</t>
  </si>
  <si>
    <t>A1-wanna-go-to-湖底捞.smwl</t>
  </si>
  <si>
    <t>A2-Jungle Jungle!.smwl</t>
  </si>
  <si>
    <t>C1-fireworks desert.smwl</t>
  </si>
  <si>
    <t>[2019]A1-Play Fahlee in a Da♂rk Room[Round1].smwl</t>
  </si>
  <si>
    <t>D3-Vicious Circle.mfl</t>
  </si>
  <si>
    <t>C2-R-无人深空 No man sky.mfl</t>
  </si>
  <si>
    <t>7-Attack！战狼攻击.smwl</t>
  </si>
  <si>
    <t>B1-I.smwl</t>
  </si>
  <si>
    <t>B1-Searchlight.mfl</t>
  </si>
  <si>
    <t>1A-Be quick or be dead.mfl</t>
  </si>
  <si>
    <t>c6-Atlantis.smwl</t>
  </si>
  <si>
    <t>C2-escape from the green room.smwl</t>
  </si>
  <si>
    <t>A2-Death Rockland.mfl</t>
  </si>
  <si>
    <t>A4-Cross Desert.mfl</t>
  </si>
  <si>
    <t>3B-Islands Night.mfl</t>
  </si>
  <si>
    <t>D1-Rock hill.mfl</t>
  </si>
  <si>
    <t>B-Incineration Tower.smwl</t>
  </si>
  <si>
    <t>3A-Escape From The Ghost House(Outside).mfl</t>
  </si>
  <si>
    <t>A1-Are you experienced.mfl</t>
  </si>
  <si>
    <t>A2-When You Wish To A Star.mfl</t>
  </si>
  <si>
    <t>D-Level 2.mfl</t>
  </si>
  <si>
    <t>4-Flame Nightmare.mfl</t>
  </si>
  <si>
    <t>D1-Sunset Blvd.mfl</t>
  </si>
  <si>
    <t>D1-GYM palace.mfl</t>
  </si>
  <si>
    <t>W-Nmnmoooh‘s Last Castle.mfl</t>
  </si>
  <si>
    <t>1B-question marks.mfl</t>
  </si>
  <si>
    <t>A1-Double Battle.mfl</t>
  </si>
  <si>
    <t>B2-civil engineering 3.smwl</t>
  </si>
  <si>
    <t>2A-SIMILAR SCENE.smwl</t>
  </si>
  <si>
    <t>C1-Desert aurora dreamland.mfl</t>
  </si>
  <si>
    <t>A4-Black Plain.mfl</t>
  </si>
  <si>
    <t>A2-Rhythm Of Determination.mfl</t>
  </si>
  <si>
    <t>C1-Icy Summit.smwl</t>
  </si>
  <si>
    <t>初赛第一题</t>
  </si>
  <si>
    <t>2-koopa4.mfl</t>
  </si>
  <si>
    <t>D4-The Death Peak.mfl</t>
  </si>
  <si>
    <t>C2-The tortoise territory.mfl</t>
  </si>
  <si>
    <t>d1-green in brown.mfl</t>
  </si>
  <si>
    <t>2A-Undersea Tunnel.mfl</t>
  </si>
  <si>
    <t>B2-civil engineering.mfl</t>
  </si>
  <si>
    <t>M-IQ Test.mfl</t>
  </si>
  <si>
    <t>C1-Chernobyl Nuclear Power Plant No. 4.smwl</t>
  </si>
  <si>
    <t>A2-[Double color city]双色之城.mfl</t>
  </si>
  <si>
    <t>2B-[Turtleのheaven]乌龟天堂.mfl</t>
  </si>
  <si>
    <t>1B-find the way!.mfl</t>
  </si>
  <si>
    <t>2A-the Passage of hell and heaven.mfl</t>
  </si>
  <si>
    <t>D1-koopa4.mfl</t>
  </si>
  <si>
    <t>7-Mldsdt-a Story of Astronaut.smwl</t>
  </si>
  <si>
    <t>C3-R-monopoly(大富翁).smwl</t>
  </si>
  <si>
    <t>小组赛第二题</t>
  </si>
  <si>
    <t>D2-Let the Mushroom Run.mfl</t>
  </si>
  <si>
    <t>C2-R-传送门 Portal.mfl</t>
  </si>
  <si>
    <t>C2-Twilight Seaside.smwl</t>
  </si>
  <si>
    <t>B4-EXECUTION.smwl</t>
  </si>
  <si>
    <t>C-R-吃豆人 pac-man.smwl</t>
  </si>
  <si>
    <t>4A-Dismal Night.mfl</t>
  </si>
  <si>
    <t>A4-Invisible crisis.mfl</t>
  </si>
  <si>
    <t>3A—Magma mountains.mfl</t>
  </si>
  <si>
    <t>1A-Who runs the fastest？.mfl</t>
  </si>
  <si>
    <t>D-Force 2.smwl</t>
  </si>
  <si>
    <t>C1-Fantasy Canyon.smwl</t>
  </si>
  <si>
    <t>3A-R-Please add a mario first.smwl</t>
  </si>
  <si>
    <t>C3-Misty Lake.smwl</t>
  </si>
  <si>
    <t>20201015（已停更）</t>
  </si>
  <si>
    <t>原始分排名</t>
  </si>
  <si>
    <t>得分率排名</t>
  </si>
  <si>
    <t>排名升降</t>
  </si>
  <si>
    <t>原始分</t>
  </si>
  <si>
    <t>上升/下降</t>
  </si>
  <si>
    <t>D2-From the Bottom to the Top.mfl</t>
  </si>
  <si>
    <t>A-NEVER BE AFRAID.mfl</t>
  </si>
  <si>
    <t>A1-Can not touch the ground.mfl</t>
  </si>
  <si>
    <t>2-TRUE SAILOR.mfl</t>
  </si>
  <si>
    <t>D1-Fantastic pipe zone.mfl</t>
  </si>
  <si>
    <t>20201019（已停更）</t>
  </si>
  <si>
    <t>历届MW杯优秀多关排名</t>
  </si>
  <si>
    <t>D1-Decisive Battle.mfs</t>
  </si>
  <si>
    <t>M-Beyond the Sundial.mfs</t>
  </si>
  <si>
    <t>D4-Bowser Revenge.mfs</t>
  </si>
  <si>
    <t>W-The Dungeon.mfs</t>
  </si>
  <si>
    <t>M-Worker.zip</t>
  </si>
  <si>
    <t>c1-four season koopa.mfs</t>
  </si>
  <si>
    <t>W-Lost City.mfs</t>
  </si>
  <si>
    <t>A1-Bowser s danger world.mfs</t>
  </si>
  <si>
    <t>B2(Blu)章节合集-Continus war【连续不断的战争】.mfs</t>
  </si>
  <si>
    <t>A-NEVER BE AFRAID.zip</t>
  </si>
  <si>
    <t>M-Cave Dungeon.mfs</t>
  </si>
  <si>
    <t>A2-Crazy Koppa.mfs</t>
  </si>
  <si>
    <t>S-《Mario Forever 4.4》.rar</t>
  </si>
  <si>
    <t>W-Another Thinking.rar</t>
  </si>
  <si>
    <t>B-TRUE SAILOR.zip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</si>
</sst>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%"/>
    <numFmt numFmtId="177" formatCode="0.000_ "/>
    <numFmt numFmtId="178" formatCode="#\ ??/16"/>
    <numFmt numFmtId="179" formatCode="0.0%"/>
    <numFmt numFmtId="180" formatCode="#\ ?/?"/>
  </numFmts>
  <fonts count="42">
    <font>
      <sz val="11"/>
      <color theme="1"/>
      <name val="宋体"/>
      <charset val="134"/>
      <scheme val="minor"/>
    </font>
    <font>
      <sz val="8"/>
      <name val="微软雅黑"/>
      <charset val="134"/>
    </font>
    <font>
      <sz val="8"/>
      <color theme="1"/>
      <name val="微软雅黑"/>
      <charset val="134"/>
    </font>
    <font>
      <b/>
      <sz val="8"/>
      <name val="微软雅黑"/>
      <charset val="134"/>
    </font>
    <font>
      <b/>
      <sz val="8"/>
      <color theme="1"/>
      <name val="微软雅黑"/>
      <charset val="134"/>
    </font>
    <font>
      <sz val="8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9"/>
      <color theme="1"/>
      <name val="微软雅黑"/>
      <charset val="134"/>
    </font>
    <font>
      <b/>
      <sz val="9"/>
      <name val="微软雅黑"/>
      <charset val="134"/>
    </font>
    <font>
      <sz val="9"/>
      <name val="微软雅黑"/>
      <charset val="134"/>
    </font>
    <font>
      <sz val="11"/>
      <color theme="1"/>
      <name val="宋体"/>
      <charset val="134"/>
    </font>
    <font>
      <sz val="9"/>
      <color theme="1"/>
      <name val="微软雅黑"/>
      <charset val="134"/>
    </font>
    <font>
      <sz val="8"/>
      <color rgb="FFFF0000"/>
      <name val="微软雅黑"/>
      <charset val="134"/>
    </font>
    <font>
      <u/>
      <sz val="8"/>
      <color rgb="FF800080"/>
      <name val="微软雅黑"/>
      <charset val="0"/>
    </font>
    <font>
      <sz val="8"/>
      <name val="宋体"/>
      <charset val="134"/>
      <scheme val="minor"/>
    </font>
    <font>
      <sz val="10"/>
      <name val="微软雅黑"/>
      <charset val="134"/>
    </font>
    <font>
      <sz val="8"/>
      <name val="微软雅黑"/>
      <charset val="128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8"/>
      <color theme="1"/>
      <name val="Segoe UI Symbol"/>
      <charset val="134"/>
    </font>
    <font>
      <sz val="8"/>
      <name val="Segoe UI Symbol"/>
      <charset val="134"/>
    </font>
    <font>
      <u/>
      <vertAlign val="superscript"/>
      <sz val="8"/>
      <color rgb="FF800080"/>
      <name val="微软雅黑"/>
      <charset val="0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6" borderId="10" applyNumberFormat="0" applyAlignment="0" applyProtection="0">
      <alignment vertical="center"/>
    </xf>
    <xf numFmtId="0" fontId="27" fillId="7" borderId="11" applyNumberFormat="0" applyAlignment="0" applyProtection="0">
      <alignment vertical="center"/>
    </xf>
    <xf numFmtId="0" fontId="28" fillId="7" borderId="10" applyNumberFormat="0" applyAlignment="0" applyProtection="0">
      <alignment vertical="center"/>
    </xf>
    <xf numFmtId="0" fontId="29" fillId="8" borderId="12" applyNumberFormat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7" fillId="0" borderId="0"/>
    <xf numFmtId="0" fontId="3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/>
    <xf numFmtId="0" fontId="0" fillId="0" borderId="0">
      <alignment vertical="center"/>
    </xf>
    <xf numFmtId="0" fontId="38" fillId="0" borderId="0"/>
    <xf numFmtId="0" fontId="37" fillId="0" borderId="0"/>
    <xf numFmtId="0" fontId="37" fillId="0" borderId="0"/>
    <xf numFmtId="0" fontId="38" fillId="0" borderId="0">
      <alignment vertical="center"/>
    </xf>
    <xf numFmtId="0" fontId="38" fillId="0" borderId="0">
      <alignment vertical="center"/>
    </xf>
    <xf numFmtId="0" fontId="37" fillId="0" borderId="0"/>
    <xf numFmtId="0" fontId="38" fillId="0" borderId="0">
      <alignment vertical="center"/>
    </xf>
    <xf numFmtId="0" fontId="3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0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</cellStyleXfs>
  <cellXfs count="8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176" fontId="1" fillId="3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7" fontId="1" fillId="2" borderId="1" xfId="0" applyNumberFormat="1" applyFont="1" applyFill="1" applyBorder="1" applyAlignment="1">
      <alignment horizontal="center" vertical="center"/>
    </xf>
    <xf numFmtId="177" fontId="1" fillId="3" borderId="1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176" fontId="1" fillId="3" borderId="2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6" fontId="1" fillId="3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76" fontId="1" fillId="2" borderId="3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/>
    </xf>
    <xf numFmtId="179" fontId="1" fillId="0" borderId="1" xfId="0" applyNumberFormat="1" applyFont="1" applyBorder="1" applyAlignment="1">
      <alignment horizontal="center" vertical="center"/>
    </xf>
    <xf numFmtId="0" fontId="2" fillId="0" borderId="1" xfId="92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180" fontId="2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1" xfId="58" applyFont="1" applyBorder="1" applyAlignment="1">
      <alignment horizontal="center" vertical="center"/>
    </xf>
    <xf numFmtId="0" fontId="1" fillId="0" borderId="1" xfId="6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64" applyFont="1" applyFill="1" applyBorder="1" applyAlignment="1">
      <alignment horizontal="center" vertical="center"/>
    </xf>
    <xf numFmtId="0" fontId="14" fillId="0" borderId="1" xfId="6" applyFont="1" applyBorder="1" applyAlignment="1">
      <alignment horizontal="center" vertical="center"/>
    </xf>
    <xf numFmtId="0" fontId="13" fillId="0" borderId="1" xfId="49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5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76" applyFont="1" applyBorder="1" applyAlignment="1">
      <alignment horizontal="center" vertical="center"/>
    </xf>
    <xf numFmtId="0" fontId="13" fillId="0" borderId="1" xfId="56" applyFont="1" applyBorder="1" applyAlignment="1">
      <alignment horizontal="center" vertical="center"/>
    </xf>
    <xf numFmtId="0" fontId="1" fillId="0" borderId="1" xfId="54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64" applyFont="1" applyFill="1" applyBorder="1" applyAlignment="1">
      <alignment horizontal="center" vertical="center"/>
    </xf>
    <xf numFmtId="0" fontId="1" fillId="0" borderId="1" xfId="49" applyFont="1" applyBorder="1" applyAlignment="1">
      <alignment horizontal="center" vertical="center"/>
    </xf>
    <xf numFmtId="0" fontId="1" fillId="0" borderId="1" xfId="51" applyFont="1" applyBorder="1" applyAlignment="1">
      <alignment horizontal="center" vertical="center"/>
    </xf>
    <xf numFmtId="0" fontId="14" fillId="0" borderId="1" xfId="6" applyNumberFormat="1" applyFont="1" applyFill="1" applyBorder="1" applyAlignment="1" applyProtection="1">
      <alignment horizontal="center" vertical="center"/>
    </xf>
    <xf numFmtId="0" fontId="1" fillId="0" borderId="1" xfId="56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6" fillId="0" borderId="1" xfId="64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69" applyFont="1" applyBorder="1" applyAlignment="1">
      <alignment horizontal="center" vertical="center"/>
    </xf>
    <xf numFmtId="0" fontId="1" fillId="0" borderId="1" xfId="64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" fillId="0" borderId="1" xfId="92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" fillId="0" borderId="1" xfId="80" applyFont="1" applyBorder="1" applyAlignment="1">
      <alignment horizontal="center" vertical="center"/>
    </xf>
    <xf numFmtId="0" fontId="1" fillId="0" borderId="1" xfId="86" applyFont="1" applyBorder="1" applyAlignment="1">
      <alignment horizontal="center" vertical="center"/>
    </xf>
    <xf numFmtId="0" fontId="1" fillId="0" borderId="1" xfId="82" applyFont="1" applyBorder="1" applyAlignment="1">
      <alignment horizontal="center" vertical="center"/>
    </xf>
    <xf numFmtId="0" fontId="1" fillId="0" borderId="1" xfId="88" applyFont="1" applyBorder="1" applyAlignment="1">
      <alignment horizontal="center" vertical="center"/>
    </xf>
    <xf numFmtId="0" fontId="1" fillId="0" borderId="1" xfId="90" applyFont="1" applyBorder="1" applyAlignment="1">
      <alignment horizontal="center" vertical="center"/>
    </xf>
  </cellXfs>
  <cellStyles count="9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12" xfId="51"/>
    <cellStyle name="常规 13" xfId="52"/>
    <cellStyle name="常规 13 2" xfId="53"/>
    <cellStyle name="常规 14" xfId="54"/>
    <cellStyle name="常规 14 2" xfId="55"/>
    <cellStyle name="常规 15" xfId="56"/>
    <cellStyle name="常规 15 2" xfId="57"/>
    <cellStyle name="常规 16" xfId="58"/>
    <cellStyle name="常规 17" xfId="59"/>
    <cellStyle name="常规 18" xfId="60"/>
    <cellStyle name="常规 18 2" xfId="61"/>
    <cellStyle name="常规 19" xfId="62"/>
    <cellStyle name="常规 19 2" xfId="63"/>
    <cellStyle name="常规 2" xfId="64"/>
    <cellStyle name="常规 2 2" xfId="65"/>
    <cellStyle name="常规 2 2 2" xfId="66"/>
    <cellStyle name="常规 20" xfId="67"/>
    <cellStyle name="常规 20 2" xfId="68"/>
    <cellStyle name="常规 21" xfId="69"/>
    <cellStyle name="常规 21 2" xfId="70"/>
    <cellStyle name="常规 22" xfId="71"/>
    <cellStyle name="常规 23" xfId="72"/>
    <cellStyle name="常规 23 2" xfId="73"/>
    <cellStyle name="常规 24" xfId="74"/>
    <cellStyle name="常规 25" xfId="75"/>
    <cellStyle name="常规 26" xfId="76"/>
    <cellStyle name="常规 27" xfId="77"/>
    <cellStyle name="常规 28" xfId="78"/>
    <cellStyle name="常规 29" xfId="79"/>
    <cellStyle name="常规 3" xfId="80"/>
    <cellStyle name="常规 3 2" xfId="81"/>
    <cellStyle name="常规 4" xfId="82"/>
    <cellStyle name="常规 4 2" xfId="83"/>
    <cellStyle name="常规 5" xfId="84"/>
    <cellStyle name="常规 5 2" xfId="85"/>
    <cellStyle name="常规 6" xfId="86"/>
    <cellStyle name="常规 6 2" xfId="87"/>
    <cellStyle name="常规 7" xfId="88"/>
    <cellStyle name="常规 7 2" xfId="89"/>
    <cellStyle name="常规 8" xfId="90"/>
    <cellStyle name="常规 8 2" xfId="91"/>
    <cellStyle name="常规 9" xfId="92"/>
    <cellStyle name="常规 9 2" xfId="93"/>
  </cellStyles>
  <dxfs count="10">
    <dxf>
      <fill>
        <patternFill patternType="solid">
          <bgColor theme="0" tint="-0.349986266670736"/>
        </patternFill>
      </fill>
    </dxf>
    <dxf>
      <font>
        <b val="1"/>
        <i val="0"/>
        <color rgb="FFFF0000"/>
      </font>
    </dxf>
    <dxf>
      <font>
        <b val="1"/>
        <i val="0"/>
        <color rgb="FF0070C0"/>
      </font>
    </dxf>
    <dxf>
      <font>
        <b val="1"/>
        <i val="0"/>
        <color theme="9" tint="-0.25"/>
      </font>
    </dxf>
    <dxf>
      <fill>
        <patternFill patternType="solid">
          <bgColor theme="0" tint="-0.35"/>
        </patternFill>
      </fill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49E838"/>
      </font>
    </dxf>
    <dxf>
      <font>
        <color rgb="FFFF0000"/>
      </font>
    </dxf>
  </dxfs>
  <tableStyles count="0" defaultTableStyle="TableStyleMedium9" defaultPivotStyle="PivotStyleLight16"/>
  <colors>
    <mruColors>
      <color rgb="0049E838"/>
      <color rgb="0000FF00"/>
      <color rgb="0081EF75"/>
      <color rgb="00C5E789"/>
      <color rgb="0099CCFF"/>
      <color rgb="00FF9999"/>
      <color rgb="00FFF061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71"/>
  <sheetViews>
    <sheetView tabSelected="1" workbookViewId="0">
      <pane xSplit="11" ySplit="4" topLeftCell="P5" activePane="bottomRight" state="frozen"/>
      <selection/>
      <selection pane="topRight"/>
      <selection pane="bottomLeft"/>
      <selection pane="bottomRight" activeCell="A75" sqref="A75"/>
    </sheetView>
  </sheetViews>
  <sheetFormatPr defaultColWidth="9" defaultRowHeight="13.5"/>
  <cols>
    <col min="1" max="1" width="9.375"/>
    <col min="2" max="2" width="6.875" customWidth="1"/>
    <col min="3" max="3" width="13.25" style="31" customWidth="1"/>
    <col min="4" max="4" width="18.25" style="31" customWidth="1"/>
    <col min="5" max="5" width="6.875" style="31" customWidth="1"/>
    <col min="6" max="6" width="10.75" customWidth="1"/>
    <col min="7" max="7" width="15" customWidth="1"/>
    <col min="8" max="8" width="10.75" customWidth="1"/>
    <col min="9" max="9" width="9.5" customWidth="1"/>
    <col min="10" max="10" width="10.25" customWidth="1"/>
    <col min="11" max="11" width="12.625" style="31" customWidth="1"/>
    <col min="12" max="12" width="4.75" style="42" customWidth="1"/>
    <col min="13" max="13" width="12.625" style="42" customWidth="1"/>
    <col min="14" max="14" width="4.75" style="42" customWidth="1"/>
    <col min="15" max="15" width="12.625" style="42" customWidth="1"/>
    <col min="16" max="16" width="4.75" style="42" customWidth="1"/>
    <col min="17" max="17" width="12.625" style="41" customWidth="1"/>
    <col min="18" max="18" width="4.75" style="41" customWidth="1"/>
    <col min="19" max="19" width="12.625" style="41" customWidth="1"/>
    <col min="20" max="20" width="4.75" style="41" customWidth="1"/>
    <col min="21" max="21" width="12.625" style="41" customWidth="1"/>
    <col min="22" max="22" width="4.75" style="41" customWidth="1"/>
    <col min="23" max="23" width="12.625" style="41" customWidth="1"/>
    <col min="24" max="24" width="4.75" style="41" customWidth="1"/>
    <col min="25" max="25" width="12.625" style="41" customWidth="1"/>
    <col min="26" max="26" width="4.75" style="41" customWidth="1"/>
    <col min="27" max="27" width="7.625" style="41" customWidth="1"/>
    <col min="28" max="28" width="4.75" style="41" customWidth="1"/>
    <col min="29" max="29" width="7.625" style="41" customWidth="1"/>
    <col min="30" max="30" width="4.75" style="41" customWidth="1"/>
    <col min="31" max="31" width="7.625" style="41" customWidth="1"/>
    <col min="32" max="32" width="4.75" style="41" customWidth="1"/>
    <col min="33" max="33" width="7.5" style="41" customWidth="1"/>
    <col min="34" max="34" width="4.75" style="41" customWidth="1"/>
    <col min="35" max="35" width="7.5" style="41" customWidth="1"/>
    <col min="36" max="36" width="4.75" style="41" customWidth="1"/>
    <col min="37" max="37" width="7.5" style="41" customWidth="1"/>
    <col min="38" max="38" width="4.75" customWidth="1"/>
    <col min="39" max="39" width="7.5" customWidth="1"/>
  </cols>
  <sheetData>
    <row r="1" spans="1:39">
      <c r="A1">
        <v>20260816</v>
      </c>
      <c r="J1" s="31"/>
      <c r="K1"/>
      <c r="P1" s="41"/>
    </row>
    <row r="2" spans="1:39">
      <c r="B2" s="21" t="s">
        <v>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</row>
    <row r="3" spans="1:39">
      <c r="B3" s="21" t="s">
        <v>1</v>
      </c>
      <c r="C3" s="20" t="s">
        <v>2</v>
      </c>
      <c r="D3" s="20" t="s">
        <v>3</v>
      </c>
      <c r="E3" s="20" t="s">
        <v>4</v>
      </c>
      <c r="F3" s="20" t="s">
        <v>5</v>
      </c>
      <c r="G3" s="20" t="s">
        <v>6</v>
      </c>
      <c r="H3" s="20" t="s">
        <v>7</v>
      </c>
      <c r="I3" s="67" t="s">
        <v>8</v>
      </c>
      <c r="J3" s="68" t="s">
        <v>9</v>
      </c>
      <c r="K3" s="20" t="s">
        <v>10</v>
      </c>
      <c r="L3" s="20" t="s">
        <v>11</v>
      </c>
      <c r="M3" s="20"/>
      <c r="N3" s="20" t="s">
        <v>12</v>
      </c>
      <c r="O3" s="20"/>
      <c r="P3" s="20" t="s">
        <v>13</v>
      </c>
      <c r="Q3" s="20"/>
      <c r="R3" s="20" t="s">
        <v>14</v>
      </c>
      <c r="S3" s="20"/>
      <c r="T3" s="20" t="s">
        <v>15</v>
      </c>
      <c r="U3" s="20"/>
      <c r="V3" s="20" t="s">
        <v>16</v>
      </c>
      <c r="W3" s="20"/>
      <c r="X3" s="20" t="s">
        <v>17</v>
      </c>
      <c r="Y3" s="20"/>
      <c r="Z3" s="20" t="s">
        <v>18</v>
      </c>
      <c r="AA3" s="20"/>
      <c r="AB3" s="20" t="s">
        <v>19</v>
      </c>
      <c r="AC3" s="20"/>
      <c r="AD3" s="20" t="s">
        <v>20</v>
      </c>
      <c r="AE3" s="20"/>
      <c r="AF3" s="20" t="s">
        <v>21</v>
      </c>
      <c r="AG3" s="20"/>
      <c r="AH3" s="20" t="s">
        <v>22</v>
      </c>
      <c r="AI3" s="20"/>
      <c r="AJ3" s="20" t="s">
        <v>23</v>
      </c>
      <c r="AK3" s="20"/>
      <c r="AL3" s="20" t="s">
        <v>24</v>
      </c>
      <c r="AM3" s="20"/>
    </row>
    <row r="4" ht="27" spans="1:39">
      <c r="B4" s="21"/>
      <c r="C4" s="20"/>
      <c r="D4" s="20"/>
      <c r="E4" s="20"/>
      <c r="F4" s="20"/>
      <c r="G4" s="20"/>
      <c r="H4" s="20"/>
      <c r="I4" s="69"/>
      <c r="J4" s="20"/>
      <c r="K4" s="20"/>
      <c r="L4" s="68" t="s">
        <v>25</v>
      </c>
      <c r="M4" s="20" t="s">
        <v>26</v>
      </c>
      <c r="N4" s="68" t="s">
        <v>25</v>
      </c>
      <c r="O4" s="20" t="s">
        <v>26</v>
      </c>
      <c r="P4" s="68" t="s">
        <v>25</v>
      </c>
      <c r="Q4" s="20" t="s">
        <v>26</v>
      </c>
      <c r="R4" s="68" t="s">
        <v>25</v>
      </c>
      <c r="S4" s="20" t="s">
        <v>26</v>
      </c>
      <c r="T4" s="68" t="s">
        <v>25</v>
      </c>
      <c r="U4" s="20" t="s">
        <v>26</v>
      </c>
      <c r="V4" s="68" t="s">
        <v>25</v>
      </c>
      <c r="W4" s="20" t="s">
        <v>26</v>
      </c>
      <c r="X4" s="68" t="s">
        <v>25</v>
      </c>
      <c r="Y4" s="20" t="s">
        <v>26</v>
      </c>
      <c r="Z4" s="68" t="s">
        <v>25</v>
      </c>
      <c r="AA4" s="20" t="s">
        <v>26</v>
      </c>
      <c r="AB4" s="68" t="s">
        <v>25</v>
      </c>
      <c r="AC4" s="20" t="s">
        <v>26</v>
      </c>
      <c r="AD4" s="68" t="s">
        <v>25</v>
      </c>
      <c r="AE4" s="20" t="s">
        <v>26</v>
      </c>
      <c r="AF4" s="68" t="s">
        <v>25</v>
      </c>
      <c r="AG4" s="20" t="s">
        <v>26</v>
      </c>
      <c r="AH4" s="68" t="s">
        <v>25</v>
      </c>
      <c r="AI4" s="20" t="s">
        <v>26</v>
      </c>
      <c r="AJ4" s="68" t="s">
        <v>25</v>
      </c>
      <c r="AK4" s="20" t="s">
        <v>26</v>
      </c>
      <c r="AL4" s="68" t="s">
        <v>25</v>
      </c>
      <c r="AM4" s="20" t="s">
        <v>26</v>
      </c>
    </row>
    <row r="5" spans="1:39">
      <c r="B5" s="1">
        <v>13</v>
      </c>
      <c r="C5" s="47" t="s">
        <v>27</v>
      </c>
      <c r="D5" s="1" t="s">
        <v>28</v>
      </c>
      <c r="E5" s="47">
        <v>11</v>
      </c>
      <c r="F5" s="1" t="s">
        <v>29</v>
      </c>
      <c r="G5" s="1">
        <v>0</v>
      </c>
      <c r="H5" s="1" t="s">
        <v>30</v>
      </c>
      <c r="I5" s="1" t="s">
        <v>31</v>
      </c>
      <c r="J5" s="64">
        <v>1</v>
      </c>
      <c r="K5" s="70" t="s">
        <v>32</v>
      </c>
      <c r="L5" s="71" t="s">
        <v>33</v>
      </c>
      <c r="M5" s="71"/>
      <c r="N5" s="71" t="s">
        <v>33</v>
      </c>
      <c r="O5" s="71"/>
      <c r="P5" s="71">
        <v>15</v>
      </c>
      <c r="Q5" s="71" t="s">
        <v>34</v>
      </c>
      <c r="R5" s="1">
        <v>8</v>
      </c>
      <c r="S5" s="1" t="s">
        <v>35</v>
      </c>
      <c r="T5" s="1">
        <v>15</v>
      </c>
      <c r="U5" s="1" t="s">
        <v>34</v>
      </c>
      <c r="V5" s="1">
        <v>9</v>
      </c>
      <c r="W5" s="1" t="s">
        <v>34</v>
      </c>
      <c r="X5" s="1">
        <v>5</v>
      </c>
      <c r="Y5" s="1" t="s">
        <v>35</v>
      </c>
      <c r="Z5" s="1">
        <v>3</v>
      </c>
      <c r="AA5" s="1" t="s">
        <v>36</v>
      </c>
      <c r="AB5" s="1">
        <v>1</v>
      </c>
      <c r="AC5" s="8" t="s">
        <v>37</v>
      </c>
      <c r="AD5" s="1">
        <v>5</v>
      </c>
      <c r="AE5" s="1" t="s">
        <v>38</v>
      </c>
      <c r="AF5" s="1" t="s">
        <v>33</v>
      </c>
      <c r="AG5" s="1"/>
      <c r="AH5" s="64">
        <v>2</v>
      </c>
      <c r="AI5" s="64" t="s">
        <v>32</v>
      </c>
      <c r="AJ5" s="64">
        <v>2</v>
      </c>
      <c r="AK5" s="64" t="s">
        <v>32</v>
      </c>
      <c r="AL5" s="48">
        <v>5</v>
      </c>
      <c r="AM5" s="48" t="s">
        <v>39</v>
      </c>
    </row>
    <row r="6" spans="1:39">
      <c r="B6" s="1">
        <v>4</v>
      </c>
      <c r="C6" s="47" t="s">
        <v>40</v>
      </c>
      <c r="D6" s="1" t="s">
        <v>40</v>
      </c>
      <c r="E6" s="47">
        <v>8</v>
      </c>
      <c r="F6" s="1" t="s">
        <v>41</v>
      </c>
      <c r="G6" s="1">
        <v>0</v>
      </c>
      <c r="H6" s="1">
        <v>0</v>
      </c>
      <c r="I6" s="1" t="s">
        <v>42</v>
      </c>
      <c r="J6" s="72">
        <v>2</v>
      </c>
      <c r="K6" s="72" t="s">
        <v>32</v>
      </c>
      <c r="L6" s="1">
        <v>11</v>
      </c>
      <c r="M6" s="1" t="s">
        <v>34</v>
      </c>
      <c r="N6" s="1">
        <v>2</v>
      </c>
      <c r="O6" s="1" t="s">
        <v>32</v>
      </c>
      <c r="P6" s="71" t="s">
        <v>33</v>
      </c>
      <c r="Q6" s="71"/>
      <c r="R6" s="71" t="s">
        <v>33</v>
      </c>
      <c r="S6" s="71"/>
      <c r="T6" s="71" t="s">
        <v>33</v>
      </c>
      <c r="U6" s="71"/>
      <c r="V6" s="71" t="s">
        <v>33</v>
      </c>
      <c r="W6" s="71"/>
      <c r="X6" s="1" t="s">
        <v>33</v>
      </c>
      <c r="Y6" s="1"/>
      <c r="Z6" s="1">
        <v>14</v>
      </c>
      <c r="AA6" s="1" t="s">
        <v>43</v>
      </c>
      <c r="AB6" s="1">
        <v>6</v>
      </c>
      <c r="AC6" s="8" t="s">
        <v>44</v>
      </c>
      <c r="AD6" s="1">
        <v>4</v>
      </c>
      <c r="AE6" s="1" t="s">
        <v>37</v>
      </c>
      <c r="AF6" s="1"/>
      <c r="AG6" s="1"/>
      <c r="AH6" s="64">
        <v>5</v>
      </c>
      <c r="AI6" s="73" t="s">
        <v>45</v>
      </c>
      <c r="AJ6" s="64">
        <v>3</v>
      </c>
      <c r="AK6" s="64" t="s">
        <v>37</v>
      </c>
      <c r="AL6" s="48">
        <v>6</v>
      </c>
      <c r="AM6" s="48" t="s">
        <v>39</v>
      </c>
    </row>
    <row r="7" spans="1:39">
      <c r="B7" s="1">
        <v>54</v>
      </c>
      <c r="C7" s="1" t="s">
        <v>46</v>
      </c>
      <c r="D7" s="1" t="s">
        <v>47</v>
      </c>
      <c r="E7" s="1">
        <v>7</v>
      </c>
      <c r="F7" s="1" t="s">
        <v>48</v>
      </c>
      <c r="G7" s="1">
        <v>0</v>
      </c>
      <c r="H7" s="1" t="s">
        <v>49</v>
      </c>
      <c r="I7" s="1" t="s">
        <v>50</v>
      </c>
      <c r="J7" s="1">
        <v>2</v>
      </c>
      <c r="K7" s="1" t="s">
        <v>32</v>
      </c>
      <c r="L7" s="71" t="s">
        <v>33</v>
      </c>
      <c r="M7" s="71"/>
      <c r="N7" s="1">
        <v>10</v>
      </c>
      <c r="O7" s="1" t="s">
        <v>34</v>
      </c>
      <c r="P7" s="1">
        <v>2</v>
      </c>
      <c r="Q7" s="1" t="s">
        <v>51</v>
      </c>
      <c r="R7" s="1">
        <v>5</v>
      </c>
      <c r="S7" s="1" t="s">
        <v>35</v>
      </c>
      <c r="T7" s="71"/>
      <c r="U7" s="71"/>
      <c r="V7" s="1">
        <v>4</v>
      </c>
      <c r="W7" s="1" t="s">
        <v>51</v>
      </c>
      <c r="X7" s="1"/>
      <c r="Y7" s="1"/>
      <c r="Z7" s="1" t="s">
        <v>33</v>
      </c>
      <c r="AA7" s="1"/>
      <c r="AB7" s="71" t="s">
        <v>33</v>
      </c>
      <c r="AC7" s="71"/>
      <c r="AD7" s="1">
        <v>2</v>
      </c>
      <c r="AE7" s="1" t="s">
        <v>36</v>
      </c>
      <c r="AF7" s="1">
        <v>2</v>
      </c>
      <c r="AG7" s="1" t="s">
        <v>32</v>
      </c>
      <c r="AH7" s="64">
        <v>4</v>
      </c>
      <c r="AI7" s="64" t="s">
        <v>45</v>
      </c>
      <c r="AJ7" s="63" t="s">
        <v>33</v>
      </c>
      <c r="AK7" s="63"/>
      <c r="AL7" s="63" t="s">
        <v>33</v>
      </c>
      <c r="AM7" s="63"/>
    </row>
    <row r="8" spans="1:39">
      <c r="B8" s="6">
        <v>18</v>
      </c>
      <c r="C8" s="1" t="s">
        <v>52</v>
      </c>
      <c r="D8" s="1" t="s">
        <v>53</v>
      </c>
      <c r="E8" s="1">
        <v>6</v>
      </c>
      <c r="F8" s="1">
        <v>0</v>
      </c>
      <c r="G8" s="1" t="s">
        <v>54</v>
      </c>
      <c r="H8" s="1">
        <v>0</v>
      </c>
      <c r="I8" s="1" t="s">
        <v>55</v>
      </c>
      <c r="J8" s="1">
        <v>2</v>
      </c>
      <c r="K8" s="1" t="s">
        <v>56</v>
      </c>
      <c r="L8" s="71"/>
      <c r="M8" s="71"/>
      <c r="N8" s="1">
        <v>16</v>
      </c>
      <c r="O8" s="1" t="s">
        <v>34</v>
      </c>
      <c r="P8" s="1">
        <v>11</v>
      </c>
      <c r="Q8" s="1" t="s">
        <v>34</v>
      </c>
      <c r="R8" s="1">
        <v>13</v>
      </c>
      <c r="S8" s="1" t="s">
        <v>34</v>
      </c>
      <c r="T8" s="1">
        <v>3</v>
      </c>
      <c r="U8" s="1" t="s">
        <v>51</v>
      </c>
      <c r="V8" s="1">
        <v>2</v>
      </c>
      <c r="W8" s="1" t="s">
        <v>56</v>
      </c>
      <c r="X8" s="1"/>
      <c r="Y8" s="1"/>
      <c r="Z8" s="1">
        <v>8</v>
      </c>
      <c r="AA8" s="1" t="s">
        <v>38</v>
      </c>
      <c r="AB8" s="71"/>
      <c r="AC8" s="71"/>
      <c r="AD8" s="1" t="s">
        <v>33</v>
      </c>
      <c r="AE8" s="1"/>
      <c r="AF8" s="1" t="s">
        <v>33</v>
      </c>
      <c r="AG8" s="1"/>
      <c r="AH8" s="1" t="s">
        <v>33</v>
      </c>
      <c r="AI8" s="1"/>
      <c r="AJ8" s="63"/>
      <c r="AK8" s="63"/>
      <c r="AL8" s="63"/>
      <c r="AM8" s="63"/>
    </row>
    <row r="9" spans="1:39">
      <c r="B9" s="6">
        <v>7</v>
      </c>
      <c r="C9" s="1" t="s">
        <v>57</v>
      </c>
      <c r="D9" s="1" t="s">
        <v>57</v>
      </c>
      <c r="E9" s="1">
        <v>6</v>
      </c>
      <c r="F9" s="1" t="s">
        <v>58</v>
      </c>
      <c r="G9" s="1" t="s">
        <v>49</v>
      </c>
      <c r="H9" s="1">
        <v>0</v>
      </c>
      <c r="I9" s="1" t="s">
        <v>55</v>
      </c>
      <c r="J9" s="1">
        <v>1</v>
      </c>
      <c r="K9" s="6" t="s">
        <v>32</v>
      </c>
      <c r="L9" s="71"/>
      <c r="M9" s="71"/>
      <c r="N9" s="71" t="s">
        <v>33</v>
      </c>
      <c r="O9" s="71"/>
      <c r="P9" s="71" t="s">
        <v>33</v>
      </c>
      <c r="Q9" s="71"/>
      <c r="R9" s="1">
        <v>12</v>
      </c>
      <c r="S9" s="1" t="s">
        <v>34</v>
      </c>
      <c r="T9" s="1">
        <v>4</v>
      </c>
      <c r="U9" s="1" t="s">
        <v>51</v>
      </c>
      <c r="V9" s="1">
        <v>1</v>
      </c>
      <c r="W9" s="1" t="s">
        <v>32</v>
      </c>
      <c r="X9" s="1">
        <v>8</v>
      </c>
      <c r="Y9" s="1" t="s">
        <v>34</v>
      </c>
      <c r="Z9" s="1">
        <v>2</v>
      </c>
      <c r="AA9" s="1" t="s">
        <v>32</v>
      </c>
      <c r="AB9" s="71"/>
      <c r="AC9" s="71"/>
      <c r="AD9" s="1">
        <v>3</v>
      </c>
      <c r="AE9" s="1" t="s">
        <v>56</v>
      </c>
      <c r="AF9" s="1"/>
      <c r="AG9" s="1"/>
      <c r="AH9" s="1"/>
      <c r="AI9" s="1"/>
      <c r="AJ9" s="63"/>
      <c r="AK9" s="63"/>
      <c r="AL9" s="63"/>
      <c r="AM9" s="63"/>
    </row>
    <row r="10" spans="1:39">
      <c r="B10" s="6">
        <v>56</v>
      </c>
      <c r="C10" s="1" t="s">
        <v>59</v>
      </c>
      <c r="D10" s="1" t="s">
        <v>59</v>
      </c>
      <c r="E10" s="1">
        <v>6</v>
      </c>
      <c r="F10" s="1">
        <v>0</v>
      </c>
      <c r="G10" s="1">
        <v>0</v>
      </c>
      <c r="H10" s="1">
        <v>0</v>
      </c>
      <c r="I10" s="1">
        <v>0</v>
      </c>
      <c r="J10" s="1">
        <v>7</v>
      </c>
      <c r="K10" s="6" t="s">
        <v>35</v>
      </c>
      <c r="L10" s="71"/>
      <c r="M10" s="71"/>
      <c r="N10" s="71"/>
      <c r="O10" s="71"/>
      <c r="P10" s="71"/>
      <c r="Q10" s="71"/>
      <c r="R10" s="1" t="s">
        <v>33</v>
      </c>
      <c r="S10" s="1"/>
      <c r="T10" s="1">
        <v>11</v>
      </c>
      <c r="U10" s="1" t="s">
        <v>34</v>
      </c>
      <c r="V10" s="1">
        <v>7</v>
      </c>
      <c r="W10" s="1" t="s">
        <v>35</v>
      </c>
      <c r="X10" s="1">
        <v>16</v>
      </c>
      <c r="Y10" s="1" t="s">
        <v>34</v>
      </c>
      <c r="Z10" s="1" t="s">
        <v>33</v>
      </c>
      <c r="AA10" s="1"/>
      <c r="AB10" s="1">
        <v>12</v>
      </c>
      <c r="AC10" s="1" t="s">
        <v>43</v>
      </c>
      <c r="AD10" s="1">
        <v>9</v>
      </c>
      <c r="AE10" s="1" t="s">
        <v>38</v>
      </c>
      <c r="AF10" s="1"/>
      <c r="AG10" s="1"/>
      <c r="AH10" s="1"/>
      <c r="AI10" s="1"/>
      <c r="AJ10" s="64">
        <v>7</v>
      </c>
      <c r="AK10" s="64" t="s">
        <v>60</v>
      </c>
      <c r="AL10" s="63"/>
      <c r="AM10" s="63"/>
    </row>
    <row r="11" spans="1:39">
      <c r="B11" s="1">
        <v>38</v>
      </c>
      <c r="C11" s="1" t="s">
        <v>61</v>
      </c>
      <c r="D11" s="1" t="s">
        <v>62</v>
      </c>
      <c r="E11" s="1">
        <v>6</v>
      </c>
      <c r="F11" s="1">
        <v>0</v>
      </c>
      <c r="G11" s="1" t="s">
        <v>63</v>
      </c>
      <c r="H11" s="1">
        <v>0</v>
      </c>
      <c r="I11" s="1">
        <v>0</v>
      </c>
      <c r="J11" s="1">
        <v>5</v>
      </c>
      <c r="K11" s="1" t="s">
        <v>56</v>
      </c>
      <c r="L11" s="71"/>
      <c r="M11" s="71"/>
      <c r="N11" s="71"/>
      <c r="O11" s="71"/>
      <c r="P11" s="71"/>
      <c r="Q11" s="71"/>
      <c r="R11" s="1"/>
      <c r="S11" s="1"/>
      <c r="T11" s="71" t="s">
        <v>33</v>
      </c>
      <c r="U11" s="71"/>
      <c r="V11" s="71" t="s">
        <v>33</v>
      </c>
      <c r="W11" s="71"/>
      <c r="X11" s="1">
        <v>14</v>
      </c>
      <c r="Y11" s="1" t="s">
        <v>34</v>
      </c>
      <c r="Z11" s="1">
        <v>7</v>
      </c>
      <c r="AA11" s="1" t="s">
        <v>38</v>
      </c>
      <c r="AB11" s="1">
        <v>9</v>
      </c>
      <c r="AC11" s="1" t="s">
        <v>43</v>
      </c>
      <c r="AD11" s="1">
        <v>13</v>
      </c>
      <c r="AE11" s="1" t="s">
        <v>64</v>
      </c>
      <c r="AF11" s="1"/>
      <c r="AG11" s="1"/>
      <c r="AH11" s="64">
        <v>9</v>
      </c>
      <c r="AI11" s="64" t="s">
        <v>65</v>
      </c>
      <c r="AJ11" s="64">
        <v>5</v>
      </c>
      <c r="AK11" s="64" t="s">
        <v>56</v>
      </c>
      <c r="AL11" s="63"/>
      <c r="AM11" s="63"/>
    </row>
    <row r="12" spans="1:39">
      <c r="B12" s="6">
        <v>112</v>
      </c>
      <c r="C12" s="1" t="s">
        <v>66</v>
      </c>
      <c r="D12" s="1" t="s">
        <v>66</v>
      </c>
      <c r="E12" s="1">
        <v>5</v>
      </c>
      <c r="F12" s="1" t="s">
        <v>67</v>
      </c>
      <c r="G12" s="1">
        <v>0</v>
      </c>
      <c r="H12" s="1">
        <v>0</v>
      </c>
      <c r="I12" s="1">
        <v>0</v>
      </c>
      <c r="J12" s="1">
        <v>1</v>
      </c>
      <c r="K12" s="1" t="s">
        <v>32</v>
      </c>
      <c r="L12" s="1">
        <v>5</v>
      </c>
      <c r="M12" s="1" t="s">
        <v>35</v>
      </c>
      <c r="N12" s="1">
        <v>12</v>
      </c>
      <c r="O12" s="1" t="s">
        <v>34</v>
      </c>
      <c r="P12" s="1">
        <v>1</v>
      </c>
      <c r="Q12" s="1" t="s">
        <v>32</v>
      </c>
      <c r="R12" s="1">
        <v>16</v>
      </c>
      <c r="S12" s="1" t="s">
        <v>34</v>
      </c>
      <c r="T12" s="1">
        <v>7</v>
      </c>
      <c r="U12" s="1" t="s">
        <v>35</v>
      </c>
      <c r="V12" s="71"/>
      <c r="W12" s="71"/>
      <c r="X12" s="1" t="s">
        <v>33</v>
      </c>
      <c r="Y12" s="1"/>
      <c r="Z12" s="1" t="s">
        <v>33</v>
      </c>
      <c r="AA12" s="1"/>
      <c r="AB12" s="1" t="s">
        <v>33</v>
      </c>
      <c r="AC12" s="1"/>
      <c r="AD12" s="1" t="s">
        <v>33</v>
      </c>
      <c r="AE12" s="1"/>
      <c r="AF12" s="1"/>
      <c r="AG12" s="1"/>
      <c r="AH12" s="1" t="s">
        <v>33</v>
      </c>
      <c r="AI12" s="1"/>
      <c r="AJ12" s="64" t="s">
        <v>33</v>
      </c>
      <c r="AK12" s="64"/>
      <c r="AL12" s="63"/>
      <c r="AM12" s="63"/>
    </row>
    <row r="13" spans="1:39">
      <c r="B13" s="6">
        <v>16</v>
      </c>
      <c r="C13" s="1" t="s">
        <v>68</v>
      </c>
      <c r="D13" s="1" t="s">
        <v>69</v>
      </c>
      <c r="E13" s="1">
        <v>5</v>
      </c>
      <c r="F13" s="1">
        <v>0</v>
      </c>
      <c r="G13" s="1">
        <v>0</v>
      </c>
      <c r="H13" s="1">
        <v>0</v>
      </c>
      <c r="I13" s="1">
        <v>0</v>
      </c>
      <c r="J13" s="1">
        <v>10</v>
      </c>
      <c r="K13" s="1" t="s">
        <v>35</v>
      </c>
      <c r="L13" s="1" t="s">
        <v>33</v>
      </c>
      <c r="M13" s="1"/>
      <c r="N13" s="1">
        <v>13</v>
      </c>
      <c r="O13" s="1" t="s">
        <v>34</v>
      </c>
      <c r="P13" s="1">
        <v>13</v>
      </c>
      <c r="Q13" s="1" t="s">
        <v>34</v>
      </c>
      <c r="R13" s="1">
        <v>11</v>
      </c>
      <c r="S13" s="1" t="s">
        <v>34</v>
      </c>
      <c r="T13" s="1">
        <v>12</v>
      </c>
      <c r="U13" s="1" t="s">
        <v>34</v>
      </c>
      <c r="V13" s="1">
        <v>10</v>
      </c>
      <c r="W13" s="1" t="s">
        <v>35</v>
      </c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64"/>
      <c r="AK13" s="64"/>
      <c r="AL13" s="63"/>
      <c r="AM13" s="63"/>
    </row>
    <row r="14" spans="1:39">
      <c r="B14" s="6">
        <v>43</v>
      </c>
      <c r="C14" s="1" t="s">
        <v>70</v>
      </c>
      <c r="D14" s="1" t="s">
        <v>70</v>
      </c>
      <c r="E14" s="1">
        <v>5</v>
      </c>
      <c r="F14" s="1">
        <v>0</v>
      </c>
      <c r="G14" s="1" t="s">
        <v>71</v>
      </c>
      <c r="H14" s="1">
        <v>0</v>
      </c>
      <c r="I14" s="1">
        <v>0</v>
      </c>
      <c r="J14" s="1">
        <v>1</v>
      </c>
      <c r="K14" s="71" t="s">
        <v>56</v>
      </c>
      <c r="L14" s="1"/>
      <c r="M14" s="1"/>
      <c r="N14" s="1" t="s">
        <v>33</v>
      </c>
      <c r="O14" s="1"/>
      <c r="P14" s="71">
        <v>8</v>
      </c>
      <c r="Q14" s="71" t="s">
        <v>56</v>
      </c>
      <c r="R14" s="1">
        <v>6</v>
      </c>
      <c r="S14" s="1" t="s">
        <v>35</v>
      </c>
      <c r="T14" s="1">
        <v>1</v>
      </c>
      <c r="U14" s="1" t="s">
        <v>56</v>
      </c>
      <c r="V14" s="1" t="s">
        <v>33</v>
      </c>
      <c r="W14" s="1"/>
      <c r="X14" s="1">
        <v>1</v>
      </c>
      <c r="Y14" s="1" t="s">
        <v>56</v>
      </c>
      <c r="Z14" s="1"/>
      <c r="AA14" s="1"/>
      <c r="AB14" s="1"/>
      <c r="AC14" s="1"/>
      <c r="AD14" s="1">
        <v>8</v>
      </c>
      <c r="AE14" s="1" t="s">
        <v>38</v>
      </c>
      <c r="AF14" s="1"/>
      <c r="AG14" s="1"/>
      <c r="AH14" s="1"/>
      <c r="AI14" s="1"/>
      <c r="AJ14" s="64"/>
      <c r="AK14" s="64"/>
      <c r="AL14" s="63"/>
      <c r="AM14" s="63"/>
    </row>
    <row r="15" spans="1:39">
      <c r="B15" s="6">
        <v>47</v>
      </c>
      <c r="C15" s="1" t="s">
        <v>72</v>
      </c>
      <c r="D15" s="1" t="s">
        <v>73</v>
      </c>
      <c r="E15" s="1">
        <v>5</v>
      </c>
      <c r="F15" s="1">
        <v>0</v>
      </c>
      <c r="G15" s="1">
        <v>0</v>
      </c>
      <c r="H15" s="1" t="s">
        <v>48</v>
      </c>
      <c r="I15" s="1" t="s">
        <v>30</v>
      </c>
      <c r="J15" s="1">
        <v>1</v>
      </c>
      <c r="K15" s="1" t="s">
        <v>36</v>
      </c>
      <c r="L15" s="1"/>
      <c r="M15" s="1"/>
      <c r="N15" s="1"/>
      <c r="O15" s="1"/>
      <c r="P15" s="1" t="s">
        <v>33</v>
      </c>
      <c r="Q15" s="1"/>
      <c r="R15" s="1" t="s">
        <v>33</v>
      </c>
      <c r="S15" s="1"/>
      <c r="T15" s="71" t="s">
        <v>33</v>
      </c>
      <c r="U15" s="71"/>
      <c r="V15" s="1"/>
      <c r="W15" s="1"/>
      <c r="X15" s="1">
        <v>13</v>
      </c>
      <c r="Y15" s="1" t="s">
        <v>34</v>
      </c>
      <c r="Z15" s="1">
        <v>4</v>
      </c>
      <c r="AA15" s="1" t="s">
        <v>37</v>
      </c>
      <c r="AB15" s="1">
        <v>11</v>
      </c>
      <c r="AC15" s="1" t="s">
        <v>43</v>
      </c>
      <c r="AD15" s="1">
        <v>7</v>
      </c>
      <c r="AE15" s="1" t="s">
        <v>38</v>
      </c>
      <c r="AF15" s="1">
        <v>1</v>
      </c>
      <c r="AG15" s="1" t="s">
        <v>36</v>
      </c>
      <c r="AH15" s="1"/>
      <c r="AI15" s="1"/>
      <c r="AJ15" s="64"/>
      <c r="AK15" s="64"/>
      <c r="AL15" s="63"/>
      <c r="AM15" s="63"/>
    </row>
    <row r="16" spans="1:39">
      <c r="B16" s="6">
        <v>39</v>
      </c>
      <c r="C16" s="1" t="s">
        <v>74</v>
      </c>
      <c r="D16" s="1" t="s">
        <v>74</v>
      </c>
      <c r="E16" s="1">
        <v>5</v>
      </c>
      <c r="F16" s="1">
        <v>0</v>
      </c>
      <c r="G16" s="1">
        <v>0</v>
      </c>
      <c r="H16" s="1">
        <v>0</v>
      </c>
      <c r="I16" s="1" t="s">
        <v>48</v>
      </c>
      <c r="J16" s="1">
        <v>4</v>
      </c>
      <c r="K16" s="1" t="s">
        <v>37</v>
      </c>
      <c r="L16" s="1"/>
      <c r="M16" s="1"/>
      <c r="N16" s="1"/>
      <c r="O16" s="1"/>
      <c r="P16" s="1"/>
      <c r="Q16" s="1"/>
      <c r="R16" s="1"/>
      <c r="S16" s="1"/>
      <c r="T16" s="71"/>
      <c r="U16" s="71"/>
      <c r="V16" s="1"/>
      <c r="W16" s="1"/>
      <c r="X16" s="1">
        <v>7</v>
      </c>
      <c r="Y16" s="1" t="s">
        <v>35</v>
      </c>
      <c r="Z16" s="1">
        <v>11</v>
      </c>
      <c r="AA16" s="1" t="s">
        <v>43</v>
      </c>
      <c r="AB16" s="1">
        <v>14</v>
      </c>
      <c r="AC16" s="1" t="s">
        <v>43</v>
      </c>
      <c r="AD16" s="1">
        <v>6</v>
      </c>
      <c r="AE16" s="1" t="s">
        <v>38</v>
      </c>
      <c r="AF16" s="1">
        <v>4</v>
      </c>
      <c r="AG16" s="1" t="s">
        <v>37</v>
      </c>
      <c r="AH16" s="1"/>
      <c r="AI16" s="1"/>
      <c r="AJ16" s="64"/>
      <c r="AK16" s="64"/>
      <c r="AL16" s="63"/>
      <c r="AM16" s="63"/>
    </row>
    <row r="17" spans="2:39">
      <c r="B17" s="1">
        <v>5</v>
      </c>
      <c r="C17" s="47" t="s">
        <v>75</v>
      </c>
      <c r="D17" s="1" t="s">
        <v>75</v>
      </c>
      <c r="E17" s="47">
        <v>5</v>
      </c>
      <c r="F17" s="1" t="s">
        <v>31</v>
      </c>
      <c r="G17" s="1" t="s">
        <v>76</v>
      </c>
      <c r="H17" s="1" t="s">
        <v>77</v>
      </c>
      <c r="I17" s="1">
        <v>0</v>
      </c>
      <c r="J17" s="1">
        <v>1</v>
      </c>
      <c r="K17" s="1" t="s">
        <v>32</v>
      </c>
      <c r="L17" s="1"/>
      <c r="M17" s="1"/>
      <c r="N17" s="1"/>
      <c r="O17" s="1"/>
      <c r="P17" s="1"/>
      <c r="Q17" s="1"/>
      <c r="R17" s="1"/>
      <c r="S17" s="1"/>
      <c r="T17" s="71"/>
      <c r="U17" s="71"/>
      <c r="V17" s="1"/>
      <c r="W17" s="1"/>
      <c r="X17" s="1">
        <v>9</v>
      </c>
      <c r="Y17" s="1" t="s">
        <v>34</v>
      </c>
      <c r="Z17" s="1">
        <v>5</v>
      </c>
      <c r="AA17" s="1" t="s">
        <v>38</v>
      </c>
      <c r="AB17" s="1">
        <v>3</v>
      </c>
      <c r="AC17" s="1" t="s">
        <v>32</v>
      </c>
      <c r="AD17" s="1" t="s">
        <v>33</v>
      </c>
      <c r="AE17" s="1"/>
      <c r="AF17" s="1" t="s">
        <v>33</v>
      </c>
      <c r="AG17" s="1"/>
      <c r="AH17" s="64">
        <v>1</v>
      </c>
      <c r="AI17" s="64" t="s">
        <v>56</v>
      </c>
      <c r="AJ17" s="64"/>
      <c r="AK17" s="64"/>
      <c r="AL17" s="48">
        <v>3</v>
      </c>
      <c r="AM17" s="48" t="s">
        <v>78</v>
      </c>
    </row>
    <row r="18" spans="2:39">
      <c r="B18" s="1">
        <v>158</v>
      </c>
      <c r="C18" s="47" t="s">
        <v>79</v>
      </c>
      <c r="D18" s="1" t="s">
        <v>79</v>
      </c>
      <c r="E18" s="47">
        <v>5</v>
      </c>
      <c r="F18" s="1">
        <v>0</v>
      </c>
      <c r="G18" s="1">
        <v>0</v>
      </c>
      <c r="H18" s="1">
        <v>0</v>
      </c>
      <c r="I18" s="1" t="s">
        <v>76</v>
      </c>
      <c r="J18" s="1">
        <v>4</v>
      </c>
      <c r="K18" s="1" t="s">
        <v>37</v>
      </c>
      <c r="L18" s="1"/>
      <c r="M18" s="1"/>
      <c r="N18" s="1"/>
      <c r="O18" s="1"/>
      <c r="P18" s="1"/>
      <c r="Q18" s="1"/>
      <c r="R18" s="1"/>
      <c r="S18" s="1"/>
      <c r="T18" s="71"/>
      <c r="U18" s="71"/>
      <c r="V18" s="1"/>
      <c r="W18" s="1"/>
      <c r="X18" s="1" t="s">
        <v>33</v>
      </c>
      <c r="Y18" s="1"/>
      <c r="Z18" s="1" t="s">
        <v>33</v>
      </c>
      <c r="AA18" s="1"/>
      <c r="AB18" s="1">
        <v>7</v>
      </c>
      <c r="AC18" s="8" t="s">
        <v>44</v>
      </c>
      <c r="AD18" s="1">
        <v>10</v>
      </c>
      <c r="AE18" s="1" t="s">
        <v>64</v>
      </c>
      <c r="AF18" s="1"/>
      <c r="AG18" s="1"/>
      <c r="AH18" s="64">
        <v>6</v>
      </c>
      <c r="AI18" s="64" t="s">
        <v>37</v>
      </c>
      <c r="AJ18" s="64">
        <v>4</v>
      </c>
      <c r="AK18" s="64" t="s">
        <v>60</v>
      </c>
      <c r="AL18" s="48">
        <v>8</v>
      </c>
      <c r="AM18" s="48" t="s">
        <v>39</v>
      </c>
    </row>
    <row r="19" spans="2:39">
      <c r="B19" s="6">
        <v>71</v>
      </c>
      <c r="C19" s="74" t="s">
        <v>80</v>
      </c>
      <c r="D19" s="74" t="s">
        <v>81</v>
      </c>
      <c r="E19" s="1">
        <v>4</v>
      </c>
      <c r="F19" s="74">
        <v>0</v>
      </c>
      <c r="G19" s="1">
        <v>0</v>
      </c>
      <c r="H19" s="1">
        <v>0</v>
      </c>
      <c r="I19" s="1">
        <v>0</v>
      </c>
      <c r="J19" s="1">
        <v>10</v>
      </c>
      <c r="K19" s="1" t="s">
        <v>43</v>
      </c>
      <c r="L19" s="1"/>
      <c r="M19" s="1"/>
      <c r="N19" s="1">
        <v>11</v>
      </c>
      <c r="O19" s="1" t="s">
        <v>34</v>
      </c>
      <c r="P19" s="1"/>
      <c r="Q19" s="1"/>
      <c r="R19" s="1"/>
      <c r="S19" s="1"/>
      <c r="T19" s="71"/>
      <c r="U19" s="71"/>
      <c r="V19" s="1"/>
      <c r="W19" s="1"/>
      <c r="X19" s="1"/>
      <c r="Y19" s="1"/>
      <c r="Z19" s="1">
        <v>12</v>
      </c>
      <c r="AA19" s="1" t="s">
        <v>43</v>
      </c>
      <c r="AB19" s="1">
        <v>10</v>
      </c>
      <c r="AC19" s="1" t="s">
        <v>43</v>
      </c>
      <c r="AD19" s="1">
        <v>11</v>
      </c>
      <c r="AE19" s="1" t="s">
        <v>64</v>
      </c>
      <c r="AF19" s="1"/>
      <c r="AG19" s="1"/>
      <c r="AH19" s="1" t="s">
        <v>33</v>
      </c>
      <c r="AI19" s="1"/>
      <c r="AJ19" s="1" t="s">
        <v>33</v>
      </c>
      <c r="AK19" s="1"/>
      <c r="AL19" s="63" t="s">
        <v>33</v>
      </c>
      <c r="AM19" s="63"/>
    </row>
    <row r="20" spans="2:39">
      <c r="B20" s="6">
        <v>11</v>
      </c>
      <c r="C20" s="1">
        <v>1168438795</v>
      </c>
      <c r="D20" s="1">
        <v>1168438795</v>
      </c>
      <c r="E20" s="1">
        <v>4</v>
      </c>
      <c r="F20" s="1" t="s">
        <v>82</v>
      </c>
      <c r="G20" s="1">
        <v>0</v>
      </c>
      <c r="H20" s="1" t="s">
        <v>31</v>
      </c>
      <c r="I20" s="1">
        <v>0</v>
      </c>
      <c r="J20" s="1">
        <v>2</v>
      </c>
      <c r="K20" s="1" t="s">
        <v>32</v>
      </c>
      <c r="L20" s="1"/>
      <c r="M20" s="1"/>
      <c r="N20" s="1" t="s">
        <v>33</v>
      </c>
      <c r="O20" s="1"/>
      <c r="P20" s="71">
        <v>6</v>
      </c>
      <c r="Q20" s="71" t="s">
        <v>35</v>
      </c>
      <c r="R20" s="1">
        <v>7</v>
      </c>
      <c r="S20" s="1" t="s">
        <v>35</v>
      </c>
      <c r="T20" s="71"/>
      <c r="U20" s="71"/>
      <c r="V20" s="1"/>
      <c r="W20" s="1"/>
      <c r="X20" s="1">
        <v>2</v>
      </c>
      <c r="Y20" s="1" t="s">
        <v>32</v>
      </c>
      <c r="Z20" s="1" t="s">
        <v>33</v>
      </c>
      <c r="AA20" s="1"/>
      <c r="AB20" s="1">
        <v>2</v>
      </c>
      <c r="AC20" s="1" t="s">
        <v>36</v>
      </c>
      <c r="AD20" s="1" t="s">
        <v>33</v>
      </c>
      <c r="AE20" s="1"/>
      <c r="AF20" s="1"/>
      <c r="AG20" s="1"/>
      <c r="AH20" s="1"/>
      <c r="AI20" s="1"/>
      <c r="AJ20" s="1"/>
      <c r="AK20" s="1"/>
      <c r="AL20" s="63"/>
      <c r="AM20" s="63"/>
    </row>
    <row r="21" spans="2:39">
      <c r="B21" s="6">
        <v>40</v>
      </c>
      <c r="C21" s="1" t="s">
        <v>83</v>
      </c>
      <c r="D21" s="1" t="s">
        <v>83</v>
      </c>
      <c r="E21" s="1">
        <v>4</v>
      </c>
      <c r="F21" s="1">
        <v>0</v>
      </c>
      <c r="G21" s="1">
        <v>0</v>
      </c>
      <c r="H21" s="1">
        <v>0</v>
      </c>
      <c r="I21" s="1">
        <v>0</v>
      </c>
      <c r="J21" s="1">
        <v>11</v>
      </c>
      <c r="K21" s="1" t="s">
        <v>34</v>
      </c>
      <c r="L21" s="1"/>
      <c r="M21" s="1"/>
      <c r="N21" s="1"/>
      <c r="O21" s="1"/>
      <c r="P21" s="1" t="s">
        <v>33</v>
      </c>
      <c r="Q21" s="1"/>
      <c r="R21" s="1" t="s">
        <v>33</v>
      </c>
      <c r="S21" s="1"/>
      <c r="T21" s="71"/>
      <c r="U21" s="71"/>
      <c r="V21" s="1">
        <v>13</v>
      </c>
      <c r="W21" s="1" t="s">
        <v>34</v>
      </c>
      <c r="X21" s="1">
        <v>11</v>
      </c>
      <c r="Y21" s="1" t="s">
        <v>34</v>
      </c>
      <c r="Z21" s="1">
        <v>15</v>
      </c>
      <c r="AA21" s="1" t="s">
        <v>43</v>
      </c>
      <c r="AB21" s="1">
        <v>13</v>
      </c>
      <c r="AC21" s="1" t="s">
        <v>43</v>
      </c>
      <c r="AD21" s="1"/>
      <c r="AE21" s="1"/>
      <c r="AF21" s="1"/>
      <c r="AG21" s="1"/>
      <c r="AH21" s="1"/>
      <c r="AI21" s="1"/>
      <c r="AJ21" s="1"/>
      <c r="AK21" s="1"/>
      <c r="AL21" s="63"/>
      <c r="AM21" s="63"/>
    </row>
    <row r="22" spans="2:39">
      <c r="B22" s="1">
        <v>82</v>
      </c>
      <c r="C22" s="1" t="s">
        <v>84</v>
      </c>
      <c r="D22" s="1" t="s">
        <v>85</v>
      </c>
      <c r="E22" s="1">
        <v>4</v>
      </c>
      <c r="F22" s="1">
        <v>0</v>
      </c>
      <c r="G22" s="1">
        <v>0</v>
      </c>
      <c r="H22" s="1">
        <v>0</v>
      </c>
      <c r="I22" s="1">
        <v>0</v>
      </c>
      <c r="J22" s="1">
        <v>5</v>
      </c>
      <c r="K22" s="1" t="s">
        <v>44</v>
      </c>
      <c r="L22" s="1"/>
      <c r="M22" s="1"/>
      <c r="N22" s="1"/>
      <c r="O22" s="1"/>
      <c r="P22" s="1"/>
      <c r="Q22" s="1"/>
      <c r="R22" s="1"/>
      <c r="S22" s="1"/>
      <c r="T22" s="71"/>
      <c r="U22" s="71"/>
      <c r="V22" s="1" t="s">
        <v>33</v>
      </c>
      <c r="W22" s="1"/>
      <c r="X22" s="1" t="s">
        <v>33</v>
      </c>
      <c r="Y22" s="1"/>
      <c r="Z22" s="1" t="s">
        <v>33</v>
      </c>
      <c r="AA22" s="1"/>
      <c r="AB22" s="1">
        <v>8</v>
      </c>
      <c r="AC22" s="8" t="s">
        <v>44</v>
      </c>
      <c r="AD22" s="1">
        <v>12</v>
      </c>
      <c r="AE22" s="1" t="s">
        <v>64</v>
      </c>
      <c r="AF22" s="1">
        <v>5</v>
      </c>
      <c r="AG22" s="1" t="s">
        <v>86</v>
      </c>
      <c r="AH22" s="64">
        <v>8</v>
      </c>
      <c r="AI22" s="64" t="s">
        <v>65</v>
      </c>
      <c r="AJ22" s="1"/>
      <c r="AK22" s="1"/>
      <c r="AL22" s="63"/>
      <c r="AM22" s="63"/>
    </row>
    <row r="23" spans="2:39">
      <c r="B23" s="6">
        <v>26</v>
      </c>
      <c r="C23" s="1">
        <v>123568024</v>
      </c>
      <c r="D23" s="1">
        <v>123568024</v>
      </c>
      <c r="E23" s="1">
        <v>3</v>
      </c>
      <c r="F23" s="1">
        <v>0</v>
      </c>
      <c r="G23" s="1">
        <v>0</v>
      </c>
      <c r="H23" s="1">
        <v>0</v>
      </c>
      <c r="I23" s="1" t="s">
        <v>87</v>
      </c>
      <c r="J23" s="1">
        <v>3</v>
      </c>
      <c r="K23" s="1" t="s">
        <v>51</v>
      </c>
      <c r="L23" s="71">
        <v>4</v>
      </c>
      <c r="M23" s="71" t="s">
        <v>51</v>
      </c>
      <c r="N23" s="1"/>
      <c r="O23" s="1"/>
      <c r="P23" s="71">
        <v>5</v>
      </c>
      <c r="Q23" s="71" t="s">
        <v>35</v>
      </c>
      <c r="R23" s="1"/>
      <c r="S23" s="1"/>
      <c r="T23" s="71"/>
      <c r="U23" s="71"/>
      <c r="V23" s="1"/>
      <c r="W23" s="1"/>
      <c r="X23" s="1">
        <v>3</v>
      </c>
      <c r="Y23" s="1" t="s">
        <v>51</v>
      </c>
      <c r="Z23" s="1"/>
      <c r="AA23" s="1"/>
      <c r="AB23" s="1" t="s">
        <v>33</v>
      </c>
      <c r="AC23" s="1"/>
      <c r="AD23" s="1" t="s">
        <v>33</v>
      </c>
      <c r="AE23" s="1"/>
      <c r="AF23" s="1" t="s">
        <v>33</v>
      </c>
      <c r="AG23" s="1"/>
      <c r="AH23" s="1" t="s">
        <v>33</v>
      </c>
      <c r="AI23" s="1"/>
      <c r="AJ23" s="1"/>
      <c r="AK23" s="1"/>
      <c r="AL23" s="63"/>
      <c r="AM23" s="63"/>
    </row>
    <row r="24" spans="2:39">
      <c r="B24" s="6">
        <v>10</v>
      </c>
      <c r="C24" s="74" t="s">
        <v>88</v>
      </c>
      <c r="D24" s="74" t="s">
        <v>88</v>
      </c>
      <c r="E24" s="1">
        <v>3</v>
      </c>
      <c r="F24" s="74">
        <v>0</v>
      </c>
      <c r="G24" s="1" t="s">
        <v>89</v>
      </c>
      <c r="H24" s="1">
        <v>0</v>
      </c>
      <c r="I24" s="1">
        <v>0</v>
      </c>
      <c r="J24" s="1">
        <v>1</v>
      </c>
      <c r="K24" s="1" t="s">
        <v>56</v>
      </c>
      <c r="L24" s="1" t="s">
        <v>33</v>
      </c>
      <c r="M24" s="1"/>
      <c r="N24" s="71">
        <v>9</v>
      </c>
      <c r="O24" s="71" t="s">
        <v>34</v>
      </c>
      <c r="P24" s="71">
        <v>10</v>
      </c>
      <c r="Q24" s="71" t="s">
        <v>34</v>
      </c>
      <c r="R24" s="1">
        <v>1</v>
      </c>
      <c r="S24" s="1" t="s">
        <v>56</v>
      </c>
      <c r="T24" s="71"/>
      <c r="U24" s="71"/>
      <c r="V24" s="1"/>
      <c r="W24" s="1"/>
      <c r="X24" s="1" t="s">
        <v>33</v>
      </c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63"/>
      <c r="AM24" s="63"/>
    </row>
    <row r="25" spans="2:39">
      <c r="B25" s="6">
        <v>124</v>
      </c>
      <c r="C25" s="1" t="s">
        <v>90</v>
      </c>
      <c r="D25" s="1" t="s">
        <v>91</v>
      </c>
      <c r="E25" s="1">
        <v>3</v>
      </c>
      <c r="F25" s="1">
        <v>0</v>
      </c>
      <c r="G25" s="1">
        <v>0</v>
      </c>
      <c r="H25" s="1">
        <v>0</v>
      </c>
      <c r="I25" s="1" t="s">
        <v>67</v>
      </c>
      <c r="J25" s="1">
        <v>4</v>
      </c>
      <c r="K25" s="1" t="s">
        <v>51</v>
      </c>
      <c r="L25" s="1"/>
      <c r="M25" s="1"/>
      <c r="N25" s="1" t="s">
        <v>33</v>
      </c>
      <c r="O25" s="1"/>
      <c r="P25" s="71">
        <v>4</v>
      </c>
      <c r="Q25" s="71" t="s">
        <v>51</v>
      </c>
      <c r="R25" s="1">
        <v>10</v>
      </c>
      <c r="S25" s="1" t="s">
        <v>34</v>
      </c>
      <c r="T25" s="1">
        <v>9</v>
      </c>
      <c r="U25" s="1" t="s">
        <v>34</v>
      </c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63"/>
      <c r="AM25" s="63"/>
    </row>
    <row r="26" spans="2:39">
      <c r="B26" s="6">
        <v>69</v>
      </c>
      <c r="C26" s="1" t="s">
        <v>92</v>
      </c>
      <c r="D26" s="1" t="s">
        <v>93</v>
      </c>
      <c r="E26" s="1">
        <v>3</v>
      </c>
      <c r="F26" s="1">
        <v>0</v>
      </c>
      <c r="G26" s="1">
        <v>0</v>
      </c>
      <c r="H26" s="1">
        <v>0</v>
      </c>
      <c r="I26" s="1">
        <v>0</v>
      </c>
      <c r="J26" s="1">
        <v>9</v>
      </c>
      <c r="K26" s="1" t="s">
        <v>35</v>
      </c>
      <c r="L26" s="1"/>
      <c r="M26" s="1"/>
      <c r="N26" s="1"/>
      <c r="O26" s="1"/>
      <c r="P26" s="71">
        <v>9</v>
      </c>
      <c r="Q26" s="71" t="s">
        <v>34</v>
      </c>
      <c r="R26" s="1" t="s">
        <v>33</v>
      </c>
      <c r="S26" s="1"/>
      <c r="T26" s="1">
        <v>14</v>
      </c>
      <c r="U26" s="1" t="s">
        <v>34</v>
      </c>
      <c r="V26" s="1"/>
      <c r="W26" s="1"/>
      <c r="X26" s="1">
        <v>10</v>
      </c>
      <c r="Y26" s="1" t="s">
        <v>35</v>
      </c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63"/>
      <c r="AM26" s="63"/>
    </row>
    <row r="27" spans="2:39">
      <c r="B27" s="6"/>
      <c r="C27" s="1"/>
      <c r="D27" s="1" t="s">
        <v>94</v>
      </c>
      <c r="E27" s="1">
        <v>3</v>
      </c>
      <c r="F27" s="1">
        <v>0</v>
      </c>
      <c r="G27" s="1">
        <v>0</v>
      </c>
      <c r="H27" s="1">
        <v>0</v>
      </c>
      <c r="I27" s="1" t="s">
        <v>89</v>
      </c>
      <c r="J27" s="1">
        <v>3</v>
      </c>
      <c r="K27" s="1" t="s">
        <v>51</v>
      </c>
      <c r="L27" s="1"/>
      <c r="M27" s="1"/>
      <c r="N27" s="1"/>
      <c r="O27" s="1"/>
      <c r="P27" s="1" t="s">
        <v>33</v>
      </c>
      <c r="Q27" s="1"/>
      <c r="R27" s="1">
        <v>3</v>
      </c>
      <c r="S27" s="1" t="s">
        <v>51</v>
      </c>
      <c r="T27" s="1">
        <v>5</v>
      </c>
      <c r="U27" s="1" t="s">
        <v>35</v>
      </c>
      <c r="V27" s="1">
        <v>16</v>
      </c>
      <c r="W27" s="1" t="s">
        <v>34</v>
      </c>
      <c r="X27" s="1" t="s">
        <v>33</v>
      </c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63"/>
      <c r="AM27" s="63"/>
    </row>
    <row r="28" spans="2:39">
      <c r="B28" s="6">
        <v>206</v>
      </c>
      <c r="C28" s="1" t="s">
        <v>95</v>
      </c>
      <c r="D28" s="1" t="s">
        <v>96</v>
      </c>
      <c r="E28" s="1">
        <v>3</v>
      </c>
      <c r="F28" s="1">
        <v>0</v>
      </c>
      <c r="G28" s="1">
        <v>0</v>
      </c>
      <c r="H28" s="1">
        <v>0</v>
      </c>
      <c r="I28" s="1">
        <v>0</v>
      </c>
      <c r="J28" s="1">
        <v>8</v>
      </c>
      <c r="K28" s="1" t="s">
        <v>35</v>
      </c>
      <c r="L28" s="1"/>
      <c r="M28" s="1"/>
      <c r="N28" s="1"/>
      <c r="O28" s="1"/>
      <c r="P28" s="1"/>
      <c r="Q28" s="1"/>
      <c r="R28" s="1">
        <v>14</v>
      </c>
      <c r="S28" s="1" t="s">
        <v>34</v>
      </c>
      <c r="T28" s="1">
        <v>8</v>
      </c>
      <c r="U28" s="1" t="s">
        <v>35</v>
      </c>
      <c r="V28" s="1">
        <v>15</v>
      </c>
      <c r="W28" s="1" t="s">
        <v>34</v>
      </c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63"/>
      <c r="AM28" s="63"/>
    </row>
    <row r="29" spans="2:39">
      <c r="B29" s="6">
        <v>29</v>
      </c>
      <c r="C29" s="1" t="s">
        <v>97</v>
      </c>
      <c r="D29" s="1" t="s">
        <v>97</v>
      </c>
      <c r="E29" s="1">
        <v>3</v>
      </c>
      <c r="F29" s="1">
        <v>0</v>
      </c>
      <c r="G29" s="1">
        <v>0</v>
      </c>
      <c r="H29" s="1">
        <v>0</v>
      </c>
      <c r="I29" s="1" t="s">
        <v>82</v>
      </c>
      <c r="J29" s="1">
        <v>4</v>
      </c>
      <c r="K29" s="1" t="s">
        <v>51</v>
      </c>
      <c r="L29" s="1"/>
      <c r="M29" s="1"/>
      <c r="N29" s="1"/>
      <c r="O29" s="1"/>
      <c r="P29" s="1"/>
      <c r="Q29" s="1"/>
      <c r="R29" s="1">
        <v>15</v>
      </c>
      <c r="S29" s="1" t="s">
        <v>34</v>
      </c>
      <c r="T29" s="1" t="s">
        <v>33</v>
      </c>
      <c r="U29" s="1"/>
      <c r="V29" s="1">
        <v>11</v>
      </c>
      <c r="W29" s="1" t="s">
        <v>34</v>
      </c>
      <c r="X29" s="1">
        <v>4</v>
      </c>
      <c r="Y29" s="1" t="s">
        <v>51</v>
      </c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63"/>
      <c r="AM29" s="63"/>
    </row>
    <row r="30" spans="2:39">
      <c r="B30" s="6">
        <v>120</v>
      </c>
      <c r="C30" s="1" t="s">
        <v>98</v>
      </c>
      <c r="D30" s="1" t="s">
        <v>98</v>
      </c>
      <c r="E30" s="1">
        <v>3</v>
      </c>
      <c r="F30" s="1">
        <v>0</v>
      </c>
      <c r="G30" s="1" t="s">
        <v>48</v>
      </c>
      <c r="H30" s="1">
        <v>0</v>
      </c>
      <c r="I30" s="1">
        <v>0</v>
      </c>
      <c r="J30" s="1">
        <v>3</v>
      </c>
      <c r="K30" s="1" t="s">
        <v>56</v>
      </c>
      <c r="L30" s="1"/>
      <c r="M30" s="1"/>
      <c r="N30" s="1"/>
      <c r="O30" s="1"/>
      <c r="P30" s="1"/>
      <c r="Q30" s="1"/>
      <c r="R30" s="1" t="s">
        <v>33</v>
      </c>
      <c r="S30" s="1"/>
      <c r="T30" s="1">
        <v>16</v>
      </c>
      <c r="U30" s="1" t="s">
        <v>34</v>
      </c>
      <c r="V30" s="1">
        <v>12</v>
      </c>
      <c r="W30" s="1" t="s">
        <v>34</v>
      </c>
      <c r="X30" s="1" t="s">
        <v>33</v>
      </c>
      <c r="Y30" s="1"/>
      <c r="Z30" s="1"/>
      <c r="AA30" s="1"/>
      <c r="AB30" s="1"/>
      <c r="AC30" s="1"/>
      <c r="AD30" s="1"/>
      <c r="AE30" s="1"/>
      <c r="AF30" s="1">
        <v>3</v>
      </c>
      <c r="AG30" s="1" t="s">
        <v>56</v>
      </c>
      <c r="AH30" s="1"/>
      <c r="AI30" s="1"/>
      <c r="AJ30" s="1"/>
      <c r="AK30" s="1"/>
      <c r="AL30" s="63"/>
      <c r="AM30" s="63"/>
    </row>
    <row r="31" spans="2:39">
      <c r="B31" s="6">
        <v>3</v>
      </c>
      <c r="C31" s="1" t="s">
        <v>99</v>
      </c>
      <c r="D31" s="1" t="s">
        <v>100</v>
      </c>
      <c r="E31" s="1">
        <v>3</v>
      </c>
      <c r="F31" s="1" t="s">
        <v>55</v>
      </c>
      <c r="G31" s="1">
        <v>0</v>
      </c>
      <c r="H31" s="1">
        <v>0</v>
      </c>
      <c r="I31" s="1">
        <v>0</v>
      </c>
      <c r="J31" s="1">
        <v>2</v>
      </c>
      <c r="K31" s="1" t="s">
        <v>32</v>
      </c>
      <c r="L31" s="1"/>
      <c r="M31" s="1"/>
      <c r="N31" s="1"/>
      <c r="O31" s="1"/>
      <c r="P31" s="1"/>
      <c r="Q31" s="1"/>
      <c r="R31" s="1"/>
      <c r="S31" s="1"/>
      <c r="T31" s="1">
        <v>2</v>
      </c>
      <c r="U31" s="1" t="s">
        <v>32</v>
      </c>
      <c r="V31" s="1" t="s">
        <v>33</v>
      </c>
      <c r="W31" s="1"/>
      <c r="X31" s="1">
        <v>6</v>
      </c>
      <c r="Y31" s="1" t="s">
        <v>35</v>
      </c>
      <c r="Z31" s="1"/>
      <c r="AA31" s="1"/>
      <c r="AB31" s="1">
        <v>15</v>
      </c>
      <c r="AC31" s="1" t="s">
        <v>43</v>
      </c>
      <c r="AD31" s="1"/>
      <c r="AE31" s="1"/>
      <c r="AF31" s="1" t="s">
        <v>33</v>
      </c>
      <c r="AG31" s="1"/>
      <c r="AH31" s="1"/>
      <c r="AI31" s="1"/>
      <c r="AJ31" s="1"/>
      <c r="AK31" s="1"/>
      <c r="AL31" s="63"/>
      <c r="AM31" s="63"/>
    </row>
    <row r="32" spans="2:39">
      <c r="B32" s="6">
        <v>9</v>
      </c>
      <c r="C32" s="1" t="s">
        <v>101</v>
      </c>
      <c r="D32" s="1" t="s">
        <v>102</v>
      </c>
      <c r="E32" s="1">
        <v>3</v>
      </c>
      <c r="F32" s="1" t="s">
        <v>49</v>
      </c>
      <c r="G32" s="1">
        <v>0</v>
      </c>
      <c r="H32" s="1">
        <v>0</v>
      </c>
      <c r="I32" s="1">
        <v>0</v>
      </c>
      <c r="J32" s="1">
        <v>1</v>
      </c>
      <c r="K32" s="1" t="s">
        <v>32</v>
      </c>
      <c r="L32" s="1"/>
      <c r="M32" s="1"/>
      <c r="N32" s="1"/>
      <c r="O32" s="1"/>
      <c r="P32" s="1"/>
      <c r="Q32" s="1"/>
      <c r="R32" s="1"/>
      <c r="S32" s="1"/>
      <c r="T32" s="1" t="s">
        <v>33</v>
      </c>
      <c r="U32" s="1"/>
      <c r="V32" s="1"/>
      <c r="W32" s="1"/>
      <c r="X32" s="1" t="s">
        <v>33</v>
      </c>
      <c r="Y32" s="1"/>
      <c r="Z32" s="1">
        <v>6</v>
      </c>
      <c r="AA32" s="1" t="s">
        <v>38</v>
      </c>
      <c r="AB32" s="1">
        <v>5</v>
      </c>
      <c r="AC32" s="8" t="s">
        <v>44</v>
      </c>
      <c r="AD32" s="1">
        <v>1</v>
      </c>
      <c r="AE32" s="1" t="s">
        <v>32</v>
      </c>
      <c r="AF32" s="1"/>
      <c r="AG32" s="1"/>
      <c r="AH32" s="1"/>
      <c r="AI32" s="1"/>
      <c r="AJ32" s="1"/>
      <c r="AK32" s="1"/>
      <c r="AL32" s="63"/>
      <c r="AM32" s="63"/>
    </row>
    <row r="33" spans="2:39">
      <c r="B33" s="1">
        <v>181</v>
      </c>
      <c r="C33" s="75" t="s">
        <v>103</v>
      </c>
      <c r="D33" s="1"/>
      <c r="E33" s="47">
        <v>3</v>
      </c>
      <c r="F33" s="1" t="s">
        <v>77</v>
      </c>
      <c r="G33" s="1">
        <v>0</v>
      </c>
      <c r="H33" s="1">
        <v>0</v>
      </c>
      <c r="I33" s="1">
        <v>0</v>
      </c>
      <c r="J33" s="75">
        <v>1</v>
      </c>
      <c r="K33" s="48" t="s">
        <v>104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 t="s">
        <v>33</v>
      </c>
      <c r="AA33" s="1"/>
      <c r="AB33" s="1" t="s">
        <v>33</v>
      </c>
      <c r="AC33" s="1"/>
      <c r="AD33" s="1" t="s">
        <v>33</v>
      </c>
      <c r="AE33" s="1"/>
      <c r="AF33" s="1"/>
      <c r="AG33" s="1"/>
      <c r="AH33" s="64">
        <v>7</v>
      </c>
      <c r="AI33" s="64" t="s">
        <v>65</v>
      </c>
      <c r="AJ33" s="64">
        <v>6</v>
      </c>
      <c r="AK33" s="64" t="s">
        <v>60</v>
      </c>
      <c r="AL33" s="48">
        <v>1</v>
      </c>
      <c r="AM33" s="48" t="s">
        <v>104</v>
      </c>
    </row>
    <row r="34" spans="2:39">
      <c r="B34" s="1">
        <v>249</v>
      </c>
      <c r="C34" s="75" t="s">
        <v>105</v>
      </c>
      <c r="D34" s="1"/>
      <c r="E34" s="47">
        <v>3</v>
      </c>
      <c r="F34" s="1">
        <v>0</v>
      </c>
      <c r="G34" s="1">
        <v>0</v>
      </c>
      <c r="H34" s="1" t="s">
        <v>29</v>
      </c>
      <c r="I34" s="1" t="s">
        <v>77</v>
      </c>
      <c r="J34" s="64">
        <v>1</v>
      </c>
      <c r="K34" s="70" t="s">
        <v>36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64">
        <v>3</v>
      </c>
      <c r="AI34" s="64" t="s">
        <v>36</v>
      </c>
      <c r="AJ34" s="64">
        <v>1</v>
      </c>
      <c r="AK34" s="64" t="s">
        <v>36</v>
      </c>
      <c r="AL34" s="48">
        <v>4</v>
      </c>
      <c r="AM34" s="48" t="s">
        <v>106</v>
      </c>
    </row>
    <row r="35" spans="2:39">
      <c r="B35" s="6">
        <v>67</v>
      </c>
      <c r="C35" s="1" t="s">
        <v>107</v>
      </c>
      <c r="D35" s="1" t="s">
        <v>107</v>
      </c>
      <c r="E35" s="1">
        <v>2</v>
      </c>
      <c r="F35" s="1">
        <v>0</v>
      </c>
      <c r="G35" s="1">
        <v>0</v>
      </c>
      <c r="H35" s="1">
        <v>0</v>
      </c>
      <c r="I35" s="1" t="s">
        <v>108</v>
      </c>
      <c r="J35" s="1">
        <v>3</v>
      </c>
      <c r="K35" s="1" t="s">
        <v>51</v>
      </c>
      <c r="L35" s="1">
        <v>3</v>
      </c>
      <c r="M35" s="1" t="s">
        <v>51</v>
      </c>
      <c r="N35" s="76">
        <v>4</v>
      </c>
      <c r="O35" s="76" t="s">
        <v>35</v>
      </c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 t="s">
        <v>33</v>
      </c>
      <c r="AI35" s="1"/>
      <c r="AJ35" s="1" t="s">
        <v>33</v>
      </c>
      <c r="AK35" s="1"/>
      <c r="AL35" s="63" t="s">
        <v>33</v>
      </c>
      <c r="AM35" s="63"/>
    </row>
    <row r="36" spans="2:39">
      <c r="B36" s="6">
        <v>59</v>
      </c>
      <c r="C36" s="1" t="s">
        <v>109</v>
      </c>
      <c r="D36" s="1" t="s">
        <v>109</v>
      </c>
      <c r="E36" s="1">
        <v>2</v>
      </c>
      <c r="F36" s="1">
        <v>0</v>
      </c>
      <c r="G36" s="1">
        <v>0</v>
      </c>
      <c r="H36" s="1">
        <v>0</v>
      </c>
      <c r="I36" s="1">
        <v>0</v>
      </c>
      <c r="J36" s="1">
        <v>6</v>
      </c>
      <c r="K36" s="1" t="s">
        <v>35</v>
      </c>
      <c r="L36" s="1">
        <v>6</v>
      </c>
      <c r="M36" s="1" t="s">
        <v>35</v>
      </c>
      <c r="N36" s="77">
        <v>7</v>
      </c>
      <c r="O36" s="77" t="s">
        <v>35</v>
      </c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63"/>
      <c r="AM36" s="63"/>
    </row>
    <row r="37" spans="2:39">
      <c r="B37" s="6">
        <v>58</v>
      </c>
      <c r="C37" s="1" t="s">
        <v>110</v>
      </c>
      <c r="D37" s="1" t="s">
        <v>111</v>
      </c>
      <c r="E37" s="1">
        <v>2</v>
      </c>
      <c r="F37" s="1">
        <v>0</v>
      </c>
      <c r="G37" s="1">
        <v>0</v>
      </c>
      <c r="H37" s="1">
        <v>0</v>
      </c>
      <c r="I37" s="1" t="s">
        <v>41</v>
      </c>
      <c r="J37" s="78">
        <v>5</v>
      </c>
      <c r="K37" s="78" t="s">
        <v>51</v>
      </c>
      <c r="L37" s="1">
        <v>8</v>
      </c>
      <c r="M37" s="1" t="s">
        <v>34</v>
      </c>
      <c r="N37" s="1">
        <v>5</v>
      </c>
      <c r="O37" s="1" t="s">
        <v>51</v>
      </c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63"/>
      <c r="AM37" s="63"/>
    </row>
    <row r="38" spans="2:39">
      <c r="B38" s="6"/>
      <c r="C38" s="1"/>
      <c r="D38" s="1" t="s">
        <v>112</v>
      </c>
      <c r="E38" s="1">
        <v>2</v>
      </c>
      <c r="F38" s="1">
        <v>0</v>
      </c>
      <c r="G38" s="1">
        <v>0</v>
      </c>
      <c r="H38" s="1">
        <v>0</v>
      </c>
      <c r="I38" s="1">
        <v>0</v>
      </c>
      <c r="J38" s="79">
        <v>8</v>
      </c>
      <c r="K38" s="79" t="s">
        <v>35</v>
      </c>
      <c r="L38" s="1">
        <v>9</v>
      </c>
      <c r="M38" s="1" t="s">
        <v>35</v>
      </c>
      <c r="N38" s="1">
        <v>8</v>
      </c>
      <c r="O38" s="1" t="s">
        <v>35</v>
      </c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63"/>
      <c r="AM38" s="63"/>
    </row>
    <row r="39" spans="2:39">
      <c r="B39" s="6"/>
      <c r="C39" s="1"/>
      <c r="D39" s="1" t="s">
        <v>113</v>
      </c>
      <c r="E39" s="1">
        <v>2</v>
      </c>
      <c r="F39" s="1">
        <v>0</v>
      </c>
      <c r="G39" s="1" t="s">
        <v>41</v>
      </c>
      <c r="H39" s="1">
        <v>0</v>
      </c>
      <c r="I39" s="1">
        <v>0</v>
      </c>
      <c r="J39" s="1">
        <v>1</v>
      </c>
      <c r="K39" s="1" t="s">
        <v>56</v>
      </c>
      <c r="L39" s="1">
        <v>12</v>
      </c>
      <c r="M39" s="1" t="s">
        <v>34</v>
      </c>
      <c r="N39" s="1">
        <v>1</v>
      </c>
      <c r="O39" s="1" t="s">
        <v>56</v>
      </c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63"/>
      <c r="AM39" s="63"/>
    </row>
    <row r="40" spans="2:39">
      <c r="B40" s="6">
        <v>89</v>
      </c>
      <c r="C40" s="1" t="s">
        <v>114</v>
      </c>
      <c r="D40" s="1" t="s">
        <v>115</v>
      </c>
      <c r="E40" s="1">
        <v>2</v>
      </c>
      <c r="F40" s="1">
        <v>0</v>
      </c>
      <c r="G40" s="1">
        <v>0</v>
      </c>
      <c r="H40" s="1">
        <v>0</v>
      </c>
      <c r="I40" s="1">
        <v>0</v>
      </c>
      <c r="J40" s="80">
        <v>15</v>
      </c>
      <c r="K40" s="80" t="s">
        <v>34</v>
      </c>
      <c r="L40" s="1">
        <v>15</v>
      </c>
      <c r="M40" s="1" t="s">
        <v>34</v>
      </c>
      <c r="N40" s="1">
        <v>15</v>
      </c>
      <c r="O40" s="1" t="s">
        <v>34</v>
      </c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63"/>
      <c r="AM40" s="63"/>
    </row>
    <row r="41" spans="2:39">
      <c r="B41" s="6">
        <v>22</v>
      </c>
      <c r="C41" s="47" t="s">
        <v>116</v>
      </c>
      <c r="D41" s="1" t="s">
        <v>116</v>
      </c>
      <c r="E41" s="47">
        <v>2</v>
      </c>
      <c r="F41" s="1">
        <v>0</v>
      </c>
      <c r="G41" s="1" t="s">
        <v>77</v>
      </c>
      <c r="H41" s="1">
        <v>0</v>
      </c>
      <c r="I41" s="1">
        <v>0</v>
      </c>
      <c r="J41" s="48">
        <v>2</v>
      </c>
      <c r="K41" s="48" t="s">
        <v>117</v>
      </c>
      <c r="L41" s="1">
        <v>13</v>
      </c>
      <c r="M41" s="1" t="s">
        <v>34</v>
      </c>
      <c r="N41" s="71" t="s">
        <v>33</v>
      </c>
      <c r="O41" s="7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48">
        <v>2</v>
      </c>
      <c r="AM41" s="48" t="s">
        <v>117</v>
      </c>
    </row>
    <row r="42" spans="2:39">
      <c r="B42" s="6"/>
      <c r="C42" s="1"/>
      <c r="D42" s="74" t="s">
        <v>118</v>
      </c>
      <c r="E42" s="1">
        <v>2</v>
      </c>
      <c r="F42" s="74">
        <v>0</v>
      </c>
      <c r="G42" s="1">
        <v>0</v>
      </c>
      <c r="H42" s="1">
        <v>0</v>
      </c>
      <c r="I42" s="1">
        <v>0</v>
      </c>
      <c r="J42" s="74">
        <v>6</v>
      </c>
      <c r="K42" s="74" t="s">
        <v>35</v>
      </c>
      <c r="L42" s="1" t="s">
        <v>33</v>
      </c>
      <c r="M42" s="1"/>
      <c r="N42" s="1">
        <v>6</v>
      </c>
      <c r="O42" s="1" t="s">
        <v>35</v>
      </c>
      <c r="P42" s="1">
        <v>7</v>
      </c>
      <c r="Q42" s="1" t="s">
        <v>35</v>
      </c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63" t="s">
        <v>33</v>
      </c>
      <c r="AM42" s="63"/>
    </row>
    <row r="43" spans="2:39">
      <c r="B43" s="6">
        <v>121</v>
      </c>
      <c r="C43" s="1" t="s">
        <v>119</v>
      </c>
      <c r="D43" s="1" t="s">
        <v>119</v>
      </c>
      <c r="E43" s="1">
        <v>2</v>
      </c>
      <c r="F43" s="1">
        <v>0</v>
      </c>
      <c r="G43" s="1">
        <v>0</v>
      </c>
      <c r="H43" s="1">
        <v>0</v>
      </c>
      <c r="I43" s="1">
        <v>0</v>
      </c>
      <c r="J43" s="1">
        <v>6</v>
      </c>
      <c r="K43" s="1" t="s">
        <v>35</v>
      </c>
      <c r="L43" s="1"/>
      <c r="M43" s="1"/>
      <c r="N43" s="1" t="s">
        <v>33</v>
      </c>
      <c r="O43" s="1"/>
      <c r="P43" s="71" t="s">
        <v>33</v>
      </c>
      <c r="Q43" s="71"/>
      <c r="R43" s="1">
        <v>9</v>
      </c>
      <c r="S43" s="1" t="s">
        <v>34</v>
      </c>
      <c r="T43" s="1">
        <v>6</v>
      </c>
      <c r="U43" s="1" t="s">
        <v>35</v>
      </c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63"/>
      <c r="AM43" s="63"/>
    </row>
    <row r="44" spans="2:39">
      <c r="B44" s="6"/>
      <c r="C44" s="1"/>
      <c r="D44" s="1" t="s">
        <v>120</v>
      </c>
      <c r="E44" s="1">
        <v>2</v>
      </c>
      <c r="F44" s="1">
        <v>0</v>
      </c>
      <c r="G44" s="1">
        <v>0</v>
      </c>
      <c r="H44" s="1">
        <v>0</v>
      </c>
      <c r="I44" s="1">
        <v>0</v>
      </c>
      <c r="J44" s="1">
        <v>10</v>
      </c>
      <c r="K44" s="1" t="s">
        <v>34</v>
      </c>
      <c r="L44" s="1"/>
      <c r="M44" s="1"/>
      <c r="N44" s="1"/>
      <c r="O44" s="1"/>
      <c r="P44" s="71"/>
      <c r="Q44" s="71"/>
      <c r="R44" s="1" t="s">
        <v>33</v>
      </c>
      <c r="S44" s="1"/>
      <c r="T44" s="1">
        <v>10</v>
      </c>
      <c r="U44" s="1" t="s">
        <v>34</v>
      </c>
      <c r="V44" s="1">
        <v>14</v>
      </c>
      <c r="W44" s="1" t="s">
        <v>34</v>
      </c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63"/>
      <c r="AM44" s="63"/>
    </row>
    <row r="45" spans="2:39">
      <c r="B45" s="6">
        <v>62</v>
      </c>
      <c r="C45" s="1" t="s">
        <v>121</v>
      </c>
      <c r="D45" s="1" t="s">
        <v>121</v>
      </c>
      <c r="E45" s="1">
        <v>2</v>
      </c>
      <c r="F45" s="1">
        <v>0</v>
      </c>
      <c r="G45" s="1">
        <v>0</v>
      </c>
      <c r="H45" s="1">
        <v>0</v>
      </c>
      <c r="I45" s="1">
        <v>0</v>
      </c>
      <c r="J45" s="1">
        <v>12</v>
      </c>
      <c r="K45" s="1" t="s">
        <v>34</v>
      </c>
      <c r="L45" s="1"/>
      <c r="M45" s="1"/>
      <c r="N45" s="1"/>
      <c r="O45" s="1"/>
      <c r="P45" s="71"/>
      <c r="Q45" s="71"/>
      <c r="R45" s="1"/>
      <c r="S45" s="1"/>
      <c r="T45" s="1">
        <v>13</v>
      </c>
      <c r="U45" s="1" t="s">
        <v>34</v>
      </c>
      <c r="V45" s="1" t="s">
        <v>33</v>
      </c>
      <c r="W45" s="1"/>
      <c r="X45" s="1">
        <v>12</v>
      </c>
      <c r="Y45" s="1" t="s">
        <v>34</v>
      </c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63"/>
      <c r="AM45" s="63"/>
    </row>
    <row r="46" spans="2:39">
      <c r="B46" s="6">
        <v>95</v>
      </c>
      <c r="C46" s="1" t="s">
        <v>122</v>
      </c>
      <c r="D46" s="1" t="s">
        <v>122</v>
      </c>
      <c r="E46" s="1">
        <v>2</v>
      </c>
      <c r="F46" s="1">
        <v>0</v>
      </c>
      <c r="G46" s="1" t="s">
        <v>31</v>
      </c>
      <c r="H46" s="1">
        <v>0</v>
      </c>
      <c r="I46" s="1">
        <v>0</v>
      </c>
      <c r="J46" s="1">
        <v>4</v>
      </c>
      <c r="K46" s="1" t="s">
        <v>56</v>
      </c>
      <c r="L46" s="1"/>
      <c r="M46" s="1"/>
      <c r="N46" s="1"/>
      <c r="O46" s="1"/>
      <c r="P46" s="71"/>
      <c r="Q46" s="71"/>
      <c r="R46" s="1"/>
      <c r="S46" s="1"/>
      <c r="T46" s="1" t="s">
        <v>33</v>
      </c>
      <c r="U46" s="1"/>
      <c r="V46" s="1"/>
      <c r="W46" s="1"/>
      <c r="X46" s="1" t="s">
        <v>33</v>
      </c>
      <c r="Y46" s="1"/>
      <c r="Z46" s="1">
        <v>9</v>
      </c>
      <c r="AA46" s="1" t="s">
        <v>38</v>
      </c>
      <c r="AB46" s="1">
        <v>4</v>
      </c>
      <c r="AC46" s="1" t="s">
        <v>56</v>
      </c>
      <c r="AD46" s="1"/>
      <c r="AE46" s="1"/>
      <c r="AF46" s="1"/>
      <c r="AG46" s="1"/>
      <c r="AH46" s="1"/>
      <c r="AI46" s="1"/>
      <c r="AJ46" s="1"/>
      <c r="AK46" s="1"/>
      <c r="AL46" s="63"/>
      <c r="AM46" s="63"/>
    </row>
    <row r="47" spans="2:39">
      <c r="B47" s="6">
        <v>19</v>
      </c>
      <c r="C47" s="1" t="s">
        <v>123</v>
      </c>
      <c r="D47" s="1" t="s">
        <v>123</v>
      </c>
      <c r="E47" s="1">
        <v>1</v>
      </c>
      <c r="F47" s="1" t="s">
        <v>108</v>
      </c>
      <c r="G47" s="1">
        <v>0</v>
      </c>
      <c r="H47" s="1">
        <v>0</v>
      </c>
      <c r="I47" s="1">
        <v>0</v>
      </c>
      <c r="J47" s="1">
        <v>1</v>
      </c>
      <c r="K47" s="1" t="s">
        <v>32</v>
      </c>
      <c r="L47" s="1">
        <v>1</v>
      </c>
      <c r="M47" s="1" t="s">
        <v>32</v>
      </c>
      <c r="N47" s="1"/>
      <c r="O47" s="1"/>
      <c r="P47" s="71"/>
      <c r="Q47" s="71"/>
      <c r="R47" s="1"/>
      <c r="S47" s="1"/>
      <c r="T47" s="1"/>
      <c r="U47" s="1"/>
      <c r="V47" s="1"/>
      <c r="W47" s="1"/>
      <c r="X47" s="1"/>
      <c r="Y47" s="1"/>
      <c r="Z47" s="1" t="s">
        <v>33</v>
      </c>
      <c r="AA47" s="1"/>
      <c r="AB47" s="63" t="s">
        <v>33</v>
      </c>
      <c r="AC47" s="63"/>
      <c r="AD47" s="1"/>
      <c r="AE47" s="1"/>
      <c r="AF47" s="1"/>
      <c r="AG47" s="1"/>
      <c r="AH47" s="1"/>
      <c r="AI47" s="1"/>
      <c r="AJ47" s="1"/>
      <c r="AK47" s="1"/>
      <c r="AL47" s="63"/>
      <c r="AM47" s="63"/>
    </row>
    <row r="48" spans="2:39">
      <c r="B48" s="6"/>
      <c r="C48" s="1"/>
      <c r="D48" s="1" t="s">
        <v>124</v>
      </c>
      <c r="E48" s="1">
        <v>1</v>
      </c>
      <c r="F48" s="1">
        <v>0</v>
      </c>
      <c r="G48" s="1" t="s">
        <v>108</v>
      </c>
      <c r="H48" s="1">
        <v>0</v>
      </c>
      <c r="I48" s="1">
        <v>0</v>
      </c>
      <c r="J48" s="1">
        <v>2</v>
      </c>
      <c r="K48" s="1" t="s">
        <v>56</v>
      </c>
      <c r="L48" s="1">
        <v>2</v>
      </c>
      <c r="M48" s="1" t="s">
        <v>56</v>
      </c>
      <c r="N48" s="1"/>
      <c r="O48" s="1"/>
      <c r="P48" s="71"/>
      <c r="Q48" s="71"/>
      <c r="R48" s="1"/>
      <c r="S48" s="1"/>
      <c r="T48" s="1"/>
      <c r="U48" s="1"/>
      <c r="V48" s="1"/>
      <c r="W48" s="1"/>
      <c r="X48" s="1"/>
      <c r="Y48" s="1"/>
      <c r="Z48" s="1"/>
      <c r="AA48" s="1"/>
      <c r="AB48" s="63"/>
      <c r="AC48" s="63"/>
      <c r="AD48" s="1"/>
      <c r="AE48" s="1"/>
      <c r="AF48" s="1"/>
      <c r="AG48" s="1"/>
      <c r="AH48" s="1"/>
      <c r="AI48" s="1"/>
      <c r="AJ48" s="1"/>
      <c r="AK48" s="1"/>
      <c r="AL48" s="63"/>
      <c r="AM48" s="63"/>
    </row>
    <row r="49" spans="2:39">
      <c r="B49" s="6">
        <v>114</v>
      </c>
      <c r="C49" s="1" t="s">
        <v>125</v>
      </c>
      <c r="D49" s="1" t="s">
        <v>126</v>
      </c>
      <c r="E49" s="1">
        <v>1</v>
      </c>
      <c r="F49" s="1">
        <v>0</v>
      </c>
      <c r="G49" s="1">
        <v>0</v>
      </c>
      <c r="H49" s="1">
        <v>0</v>
      </c>
      <c r="I49" s="1">
        <v>0</v>
      </c>
      <c r="J49" s="1">
        <v>7</v>
      </c>
      <c r="K49" s="1" t="s">
        <v>35</v>
      </c>
      <c r="L49" s="1">
        <v>7</v>
      </c>
      <c r="M49" s="1" t="s">
        <v>35</v>
      </c>
      <c r="N49" s="1"/>
      <c r="O49" s="1"/>
      <c r="P49" s="71"/>
      <c r="Q49" s="71"/>
      <c r="R49" s="1"/>
      <c r="S49" s="1"/>
      <c r="T49" s="1"/>
      <c r="U49" s="1"/>
      <c r="V49" s="1"/>
      <c r="W49" s="1"/>
      <c r="X49" s="1"/>
      <c r="Y49" s="1"/>
      <c r="Z49" s="1"/>
      <c r="AA49" s="1"/>
      <c r="AB49" s="63"/>
      <c r="AC49" s="63"/>
      <c r="AD49" s="1"/>
      <c r="AE49" s="1"/>
      <c r="AF49" s="1"/>
      <c r="AG49" s="1"/>
      <c r="AH49" s="1"/>
      <c r="AI49" s="1"/>
      <c r="AJ49" s="1"/>
      <c r="AK49" s="1"/>
      <c r="AL49" s="63"/>
      <c r="AM49" s="63"/>
    </row>
    <row r="50" spans="2:39">
      <c r="B50" s="6">
        <v>68</v>
      </c>
      <c r="C50" s="1" t="s">
        <v>127</v>
      </c>
      <c r="D50" s="1" t="s">
        <v>128</v>
      </c>
      <c r="E50" s="1">
        <v>1</v>
      </c>
      <c r="F50" s="1">
        <v>0</v>
      </c>
      <c r="G50" s="1">
        <v>0</v>
      </c>
      <c r="H50" s="1">
        <v>0</v>
      </c>
      <c r="I50" s="1">
        <v>0</v>
      </c>
      <c r="J50" s="1">
        <v>10</v>
      </c>
      <c r="K50" s="1" t="s">
        <v>34</v>
      </c>
      <c r="L50" s="1">
        <v>10</v>
      </c>
      <c r="M50" s="1" t="s">
        <v>34</v>
      </c>
      <c r="N50" s="1"/>
      <c r="O50" s="1"/>
      <c r="P50" s="1">
        <v>3</v>
      </c>
      <c r="Q50" s="1" t="s">
        <v>35</v>
      </c>
      <c r="R50" s="1"/>
      <c r="S50" s="1"/>
      <c r="T50" s="1"/>
      <c r="U50" s="1"/>
      <c r="V50" s="1"/>
      <c r="W50" s="1"/>
      <c r="X50" s="1"/>
      <c r="Y50" s="1"/>
      <c r="Z50" s="1"/>
      <c r="AA50" s="1"/>
      <c r="AB50" s="63"/>
      <c r="AC50" s="63"/>
      <c r="AD50" s="1"/>
      <c r="AE50" s="1"/>
      <c r="AF50" s="1"/>
      <c r="AG50" s="1"/>
      <c r="AH50" s="1"/>
      <c r="AI50" s="1"/>
      <c r="AJ50" s="1"/>
      <c r="AK50" s="1"/>
      <c r="AL50" s="63"/>
      <c r="AM50" s="63"/>
    </row>
    <row r="51" spans="2:39">
      <c r="B51" s="6">
        <v>2</v>
      </c>
      <c r="C51" s="1" t="s">
        <v>129</v>
      </c>
      <c r="D51" s="1" t="s">
        <v>129</v>
      </c>
      <c r="E51" s="1">
        <v>1</v>
      </c>
      <c r="F51" s="1">
        <v>0</v>
      </c>
      <c r="G51" s="1">
        <v>0</v>
      </c>
      <c r="H51" s="1">
        <v>0</v>
      </c>
      <c r="I51" s="1">
        <v>0</v>
      </c>
      <c r="J51" s="1">
        <v>14</v>
      </c>
      <c r="K51" s="1" t="s">
        <v>34</v>
      </c>
      <c r="L51" s="1">
        <v>14</v>
      </c>
      <c r="M51" s="1" t="s">
        <v>34</v>
      </c>
      <c r="N51" s="1"/>
      <c r="O51" s="1"/>
      <c r="P51" s="1" t="s">
        <v>33</v>
      </c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63"/>
      <c r="AC51" s="63"/>
      <c r="AD51" s="1"/>
      <c r="AE51" s="1"/>
      <c r="AF51" s="1"/>
      <c r="AG51" s="1"/>
      <c r="AH51" s="1"/>
      <c r="AI51" s="1"/>
      <c r="AJ51" s="1"/>
      <c r="AK51" s="1"/>
      <c r="AL51" s="63"/>
      <c r="AM51" s="63"/>
    </row>
    <row r="52" spans="2:39">
      <c r="B52" s="6"/>
      <c r="C52" s="1"/>
      <c r="D52" s="1" t="s">
        <v>130</v>
      </c>
      <c r="E52" s="1">
        <v>1</v>
      </c>
      <c r="F52" s="1">
        <v>0</v>
      </c>
      <c r="G52" s="1">
        <v>0</v>
      </c>
      <c r="H52" s="1">
        <v>0</v>
      </c>
      <c r="I52" s="1">
        <v>0</v>
      </c>
      <c r="J52" s="1">
        <v>16</v>
      </c>
      <c r="K52" s="1" t="s">
        <v>34</v>
      </c>
      <c r="L52" s="1">
        <v>16</v>
      </c>
      <c r="M52" s="1" t="s">
        <v>34</v>
      </c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63"/>
      <c r="AC52" s="63"/>
      <c r="AD52" s="1"/>
      <c r="AE52" s="1"/>
      <c r="AF52" s="1"/>
      <c r="AG52" s="1"/>
      <c r="AH52" s="1"/>
      <c r="AI52" s="1"/>
      <c r="AJ52" s="1"/>
      <c r="AK52" s="1"/>
      <c r="AL52" s="63"/>
      <c r="AM52" s="63"/>
    </row>
    <row r="53" spans="2:39">
      <c r="B53" s="6">
        <v>80</v>
      </c>
      <c r="C53" s="1" t="s">
        <v>131</v>
      </c>
      <c r="D53" s="74" t="s">
        <v>132</v>
      </c>
      <c r="E53" s="1">
        <v>1</v>
      </c>
      <c r="F53" s="74">
        <v>0</v>
      </c>
      <c r="G53" s="1">
        <v>0</v>
      </c>
      <c r="H53" s="1">
        <v>0</v>
      </c>
      <c r="I53" s="1" t="s">
        <v>41</v>
      </c>
      <c r="J53" s="74">
        <v>3</v>
      </c>
      <c r="K53" s="74" t="s">
        <v>51</v>
      </c>
      <c r="L53" s="1" t="s">
        <v>33</v>
      </c>
      <c r="M53" s="1"/>
      <c r="N53" s="1">
        <v>3</v>
      </c>
      <c r="O53" s="1" t="s">
        <v>51</v>
      </c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63"/>
      <c r="AC53" s="63"/>
      <c r="AD53" s="1"/>
      <c r="AE53" s="1"/>
      <c r="AF53" s="1"/>
      <c r="AG53" s="1"/>
      <c r="AH53" s="1"/>
      <c r="AI53" s="1"/>
      <c r="AJ53" s="1"/>
      <c r="AK53" s="1"/>
      <c r="AL53" s="63"/>
      <c r="AM53" s="63"/>
    </row>
    <row r="54" spans="2:39">
      <c r="B54" s="6"/>
      <c r="C54" s="1"/>
      <c r="D54" s="74" t="s">
        <v>133</v>
      </c>
      <c r="E54" s="1">
        <v>1</v>
      </c>
      <c r="F54" s="74">
        <v>0</v>
      </c>
      <c r="G54" s="1">
        <v>0</v>
      </c>
      <c r="H54" s="1">
        <v>0</v>
      </c>
      <c r="I54" s="1">
        <v>0</v>
      </c>
      <c r="J54" s="74">
        <v>14</v>
      </c>
      <c r="K54" s="74" t="s">
        <v>34</v>
      </c>
      <c r="L54" s="1"/>
      <c r="M54" s="1"/>
      <c r="N54" s="1">
        <v>14</v>
      </c>
      <c r="O54" s="1" t="s">
        <v>34</v>
      </c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63"/>
      <c r="AC54" s="63"/>
      <c r="AD54" s="1"/>
      <c r="AE54" s="1"/>
      <c r="AF54" s="1"/>
      <c r="AG54" s="1"/>
      <c r="AH54" s="1"/>
      <c r="AI54" s="1"/>
      <c r="AJ54" s="1"/>
      <c r="AK54" s="1"/>
      <c r="AL54" s="63"/>
      <c r="AM54" s="63"/>
    </row>
    <row r="55" spans="2:39">
      <c r="B55" s="6"/>
      <c r="C55" s="1"/>
      <c r="D55" s="1" t="s">
        <v>134</v>
      </c>
      <c r="E55" s="1">
        <v>1</v>
      </c>
      <c r="F55" s="1">
        <v>0</v>
      </c>
      <c r="G55" s="1">
        <v>0</v>
      </c>
      <c r="H55" s="1">
        <v>0</v>
      </c>
      <c r="I55" s="1">
        <v>0</v>
      </c>
      <c r="J55" s="71">
        <v>12</v>
      </c>
      <c r="K55" s="71" t="s">
        <v>34</v>
      </c>
      <c r="L55" s="1"/>
      <c r="M55" s="1"/>
      <c r="N55" s="1" t="s">
        <v>33</v>
      </c>
      <c r="O55" s="1"/>
      <c r="P55" s="1">
        <v>12</v>
      </c>
      <c r="Q55" s="1" t="s">
        <v>34</v>
      </c>
      <c r="R55" s="1"/>
      <c r="S55" s="1"/>
      <c r="T55" s="1"/>
      <c r="U55" s="1"/>
      <c r="V55" s="1"/>
      <c r="W55" s="1"/>
      <c r="X55" s="1"/>
      <c r="Y55" s="1"/>
      <c r="Z55" s="1"/>
      <c r="AA55" s="1"/>
      <c r="AB55" s="63"/>
      <c r="AC55" s="63"/>
      <c r="AD55" s="1"/>
      <c r="AE55" s="1"/>
      <c r="AF55" s="1"/>
      <c r="AG55" s="1"/>
      <c r="AH55" s="1"/>
      <c r="AI55" s="1"/>
      <c r="AJ55" s="1"/>
      <c r="AK55" s="1"/>
      <c r="AL55" s="63"/>
      <c r="AM55" s="63"/>
    </row>
    <row r="56" spans="2:39">
      <c r="B56" s="6">
        <v>70</v>
      </c>
      <c r="C56" s="1" t="s">
        <v>135</v>
      </c>
      <c r="D56" s="1" t="s">
        <v>135</v>
      </c>
      <c r="E56" s="1">
        <v>1</v>
      </c>
      <c r="F56" s="1">
        <v>0</v>
      </c>
      <c r="G56" s="1">
        <v>0</v>
      </c>
      <c r="H56" s="1">
        <v>0</v>
      </c>
      <c r="I56" s="1">
        <v>0</v>
      </c>
      <c r="J56" s="71">
        <v>14</v>
      </c>
      <c r="K56" s="71" t="s">
        <v>34</v>
      </c>
      <c r="L56" s="1"/>
      <c r="M56" s="1"/>
      <c r="N56" s="1"/>
      <c r="O56" s="1"/>
      <c r="P56" s="1">
        <v>14</v>
      </c>
      <c r="Q56" s="1" t="s">
        <v>34</v>
      </c>
      <c r="R56" s="1"/>
      <c r="S56" s="1"/>
      <c r="T56" s="1"/>
      <c r="U56" s="1"/>
      <c r="V56" s="1"/>
      <c r="W56" s="1"/>
      <c r="X56" s="1"/>
      <c r="Y56" s="1"/>
      <c r="Z56" s="1"/>
      <c r="AA56" s="1"/>
      <c r="AB56" s="63"/>
      <c r="AC56" s="63"/>
      <c r="AD56" s="1"/>
      <c r="AE56" s="1"/>
      <c r="AF56" s="1"/>
      <c r="AG56" s="1"/>
      <c r="AH56" s="1"/>
      <c r="AI56" s="1"/>
      <c r="AJ56" s="1"/>
      <c r="AK56" s="1"/>
      <c r="AL56" s="63"/>
      <c r="AM56" s="63"/>
    </row>
    <row r="57" spans="2:39">
      <c r="B57" s="6">
        <v>201</v>
      </c>
      <c r="C57" s="1" t="s">
        <v>136</v>
      </c>
      <c r="D57" s="1" t="s">
        <v>137</v>
      </c>
      <c r="E57" s="1">
        <v>1</v>
      </c>
      <c r="F57" s="1">
        <v>0</v>
      </c>
      <c r="G57" s="1">
        <v>0</v>
      </c>
      <c r="H57" s="1">
        <v>0</v>
      </c>
      <c r="I57" s="1">
        <v>0</v>
      </c>
      <c r="J57" s="71">
        <v>16</v>
      </c>
      <c r="K57" s="71" t="s">
        <v>34</v>
      </c>
      <c r="L57" s="1"/>
      <c r="M57" s="1"/>
      <c r="N57" s="1"/>
      <c r="O57" s="1"/>
      <c r="P57" s="1">
        <v>16</v>
      </c>
      <c r="Q57" s="1" t="s">
        <v>34</v>
      </c>
      <c r="R57" s="1"/>
      <c r="S57" s="1"/>
      <c r="T57" s="1"/>
      <c r="U57" s="1"/>
      <c r="V57" s="1"/>
      <c r="W57" s="1"/>
      <c r="X57" s="1"/>
      <c r="Y57" s="1"/>
      <c r="Z57" s="1"/>
      <c r="AA57" s="1"/>
      <c r="AB57" s="63"/>
      <c r="AC57" s="63"/>
      <c r="AD57" s="1"/>
      <c r="AE57" s="1"/>
      <c r="AF57" s="1"/>
      <c r="AG57" s="1"/>
      <c r="AH57" s="1"/>
      <c r="AI57" s="1"/>
      <c r="AJ57" s="1"/>
      <c r="AK57" s="1"/>
      <c r="AL57" s="63"/>
      <c r="AM57" s="63"/>
    </row>
    <row r="58" spans="2:39">
      <c r="B58" s="6"/>
      <c r="C58" s="1"/>
      <c r="D58" s="1" t="s">
        <v>138</v>
      </c>
      <c r="E58" s="1">
        <v>1</v>
      </c>
      <c r="F58" s="1" t="s">
        <v>89</v>
      </c>
      <c r="G58" s="1">
        <v>0</v>
      </c>
      <c r="H58" s="1">
        <v>0</v>
      </c>
      <c r="I58" s="1">
        <v>0</v>
      </c>
      <c r="J58" s="1">
        <v>2</v>
      </c>
      <c r="K58" s="1" t="s">
        <v>32</v>
      </c>
      <c r="L58" s="1"/>
      <c r="M58" s="1"/>
      <c r="N58" s="1"/>
      <c r="O58" s="1"/>
      <c r="P58" s="1" t="s">
        <v>33</v>
      </c>
      <c r="Q58" s="1"/>
      <c r="R58" s="1">
        <v>2</v>
      </c>
      <c r="S58" s="1" t="s">
        <v>32</v>
      </c>
      <c r="T58" s="1"/>
      <c r="U58" s="1"/>
      <c r="V58" s="1"/>
      <c r="W58" s="1"/>
      <c r="X58" s="1"/>
      <c r="Y58" s="1"/>
      <c r="Z58" s="1"/>
      <c r="AA58" s="1"/>
      <c r="AB58" s="63"/>
      <c r="AC58" s="63"/>
      <c r="AD58" s="1"/>
      <c r="AE58" s="1"/>
      <c r="AF58" s="1"/>
      <c r="AG58" s="1"/>
      <c r="AH58" s="1"/>
      <c r="AI58" s="1"/>
      <c r="AJ58" s="1"/>
      <c r="AK58" s="1"/>
      <c r="AL58" s="63"/>
      <c r="AM58" s="63"/>
    </row>
    <row r="59" spans="2:39">
      <c r="B59" s="6"/>
      <c r="C59" s="1"/>
      <c r="D59" s="1" t="s">
        <v>139</v>
      </c>
      <c r="E59" s="1">
        <v>1</v>
      </c>
      <c r="F59" s="1">
        <v>0</v>
      </c>
      <c r="G59" s="1">
        <v>0</v>
      </c>
      <c r="H59" s="1">
        <v>0</v>
      </c>
      <c r="I59" s="1" t="s">
        <v>89</v>
      </c>
      <c r="J59" s="1">
        <v>4</v>
      </c>
      <c r="K59" s="1" t="s">
        <v>51</v>
      </c>
      <c r="L59" s="1"/>
      <c r="M59" s="1"/>
      <c r="N59" s="1"/>
      <c r="O59" s="1"/>
      <c r="P59" s="1"/>
      <c r="Q59" s="1"/>
      <c r="R59" s="1">
        <v>4</v>
      </c>
      <c r="S59" s="1" t="s">
        <v>51</v>
      </c>
      <c r="T59" s="1"/>
      <c r="U59" s="1"/>
      <c r="V59" s="1"/>
      <c r="W59" s="1"/>
      <c r="X59" s="1"/>
      <c r="Y59" s="1"/>
      <c r="Z59" s="1"/>
      <c r="AA59" s="1"/>
      <c r="AB59" s="63"/>
      <c r="AC59" s="63"/>
      <c r="AD59" s="1"/>
      <c r="AE59" s="1"/>
      <c r="AF59" s="1"/>
      <c r="AG59" s="1"/>
      <c r="AH59" s="1"/>
      <c r="AI59" s="1"/>
      <c r="AJ59" s="1"/>
      <c r="AK59" s="1"/>
      <c r="AL59" s="63"/>
      <c r="AM59" s="63"/>
    </row>
    <row r="60" spans="2:39">
      <c r="B60" s="6">
        <v>31</v>
      </c>
      <c r="C60" s="1" t="s">
        <v>140</v>
      </c>
      <c r="D60" s="1" t="s">
        <v>141</v>
      </c>
      <c r="E60" s="1">
        <v>1</v>
      </c>
      <c r="F60" s="1">
        <v>0</v>
      </c>
      <c r="G60" s="1">
        <v>0</v>
      </c>
      <c r="H60" s="1">
        <v>0</v>
      </c>
      <c r="I60" s="1" t="s">
        <v>54</v>
      </c>
      <c r="J60" s="1">
        <v>3</v>
      </c>
      <c r="K60" s="6" t="s">
        <v>51</v>
      </c>
      <c r="L60" s="1"/>
      <c r="M60" s="1"/>
      <c r="N60" s="1"/>
      <c r="O60" s="1"/>
      <c r="P60" s="1"/>
      <c r="Q60" s="1"/>
      <c r="R60" s="7" t="s">
        <v>33</v>
      </c>
      <c r="S60" s="7"/>
      <c r="T60" s="1"/>
      <c r="U60" s="1"/>
      <c r="V60" s="1">
        <v>3</v>
      </c>
      <c r="W60" s="1" t="s">
        <v>51</v>
      </c>
      <c r="X60" s="1"/>
      <c r="Y60" s="1"/>
      <c r="Z60" s="1"/>
      <c r="AA60" s="1"/>
      <c r="AB60" s="63"/>
      <c r="AC60" s="63"/>
      <c r="AD60" s="1"/>
      <c r="AE60" s="1"/>
      <c r="AF60" s="1"/>
      <c r="AG60" s="1"/>
      <c r="AH60" s="1"/>
      <c r="AI60" s="1"/>
      <c r="AJ60" s="1"/>
      <c r="AK60" s="1"/>
      <c r="AL60" s="63"/>
      <c r="AM60" s="63"/>
    </row>
    <row r="61" spans="2:39">
      <c r="B61" s="6">
        <v>35</v>
      </c>
      <c r="C61" s="1" t="s">
        <v>142</v>
      </c>
      <c r="D61" s="1" t="s">
        <v>143</v>
      </c>
      <c r="E61" s="1">
        <v>1</v>
      </c>
      <c r="F61" s="1">
        <v>0</v>
      </c>
      <c r="G61" s="1">
        <v>0</v>
      </c>
      <c r="H61" s="1">
        <v>0</v>
      </c>
      <c r="I61" s="1">
        <v>0</v>
      </c>
      <c r="J61" s="1">
        <v>5</v>
      </c>
      <c r="K61" s="6" t="s">
        <v>35</v>
      </c>
      <c r="L61" s="1"/>
      <c r="M61" s="1"/>
      <c r="N61" s="1"/>
      <c r="O61" s="1"/>
      <c r="P61" s="1"/>
      <c r="Q61" s="1"/>
      <c r="R61" s="7"/>
      <c r="S61" s="7"/>
      <c r="T61" s="1"/>
      <c r="U61" s="1"/>
      <c r="V61" s="1">
        <v>5</v>
      </c>
      <c r="W61" s="1" t="s">
        <v>35</v>
      </c>
      <c r="X61" s="1"/>
      <c r="Y61" s="1"/>
      <c r="Z61" s="1"/>
      <c r="AA61" s="1"/>
      <c r="AB61" s="63"/>
      <c r="AC61" s="63"/>
      <c r="AD61" s="1"/>
      <c r="AE61" s="1"/>
      <c r="AF61" s="1"/>
      <c r="AG61" s="1"/>
      <c r="AH61" s="1"/>
      <c r="AI61" s="1"/>
      <c r="AJ61" s="1"/>
      <c r="AK61" s="1"/>
      <c r="AL61" s="63"/>
      <c r="AM61" s="63"/>
    </row>
    <row r="62" spans="2:39">
      <c r="B62" s="6"/>
      <c r="C62" s="1"/>
      <c r="D62" s="1" t="s">
        <v>144</v>
      </c>
      <c r="E62" s="1">
        <v>1</v>
      </c>
      <c r="F62" s="1">
        <v>0</v>
      </c>
      <c r="G62" s="1">
        <v>0</v>
      </c>
      <c r="H62" s="1">
        <v>0</v>
      </c>
      <c r="I62" s="1">
        <v>0</v>
      </c>
      <c r="J62" s="1">
        <v>6</v>
      </c>
      <c r="K62" s="6" t="s">
        <v>35</v>
      </c>
      <c r="L62" s="1"/>
      <c r="M62" s="1"/>
      <c r="N62" s="1"/>
      <c r="O62" s="1"/>
      <c r="P62" s="1"/>
      <c r="Q62" s="1"/>
      <c r="R62" s="7"/>
      <c r="S62" s="7"/>
      <c r="T62" s="1"/>
      <c r="U62" s="1"/>
      <c r="V62" s="1">
        <v>6</v>
      </c>
      <c r="W62" s="1" t="s">
        <v>35</v>
      </c>
      <c r="X62" s="1"/>
      <c r="Y62" s="1"/>
      <c r="Z62" s="1"/>
      <c r="AA62" s="1"/>
      <c r="AB62" s="63"/>
      <c r="AC62" s="63"/>
      <c r="AD62" s="1"/>
      <c r="AE62" s="1"/>
      <c r="AF62" s="1"/>
      <c r="AG62" s="1"/>
      <c r="AH62" s="1"/>
      <c r="AI62" s="1"/>
      <c r="AJ62" s="1"/>
      <c r="AK62" s="1"/>
      <c r="AL62" s="63"/>
      <c r="AM62" s="63"/>
    </row>
    <row r="63" spans="2:39">
      <c r="B63" s="6"/>
      <c r="C63" s="1"/>
      <c r="D63" s="1" t="s">
        <v>145</v>
      </c>
      <c r="E63" s="1">
        <v>1</v>
      </c>
      <c r="F63" s="1">
        <v>0</v>
      </c>
      <c r="G63" s="1">
        <v>0</v>
      </c>
      <c r="H63" s="1">
        <v>0</v>
      </c>
      <c r="I63" s="1">
        <v>0</v>
      </c>
      <c r="J63" s="1">
        <v>8</v>
      </c>
      <c r="K63" s="6" t="s">
        <v>34</v>
      </c>
      <c r="L63" s="1"/>
      <c r="M63" s="1"/>
      <c r="N63" s="1"/>
      <c r="O63" s="1"/>
      <c r="P63" s="1"/>
      <c r="Q63" s="1"/>
      <c r="R63" s="7"/>
      <c r="S63" s="7"/>
      <c r="T63" s="1"/>
      <c r="U63" s="1"/>
      <c r="V63" s="1">
        <v>8</v>
      </c>
      <c r="W63" s="1" t="s">
        <v>34</v>
      </c>
      <c r="X63" s="1"/>
      <c r="Y63" s="1"/>
      <c r="Z63" s="1"/>
      <c r="AA63" s="1"/>
      <c r="AB63" s="63"/>
      <c r="AC63" s="63"/>
      <c r="AD63" s="1"/>
      <c r="AE63" s="1"/>
      <c r="AF63" s="1"/>
      <c r="AG63" s="1"/>
      <c r="AH63" s="1"/>
      <c r="AI63" s="1"/>
      <c r="AJ63" s="1"/>
      <c r="AK63" s="1"/>
      <c r="AL63" s="63"/>
      <c r="AM63" s="63"/>
    </row>
    <row r="64" spans="2:39">
      <c r="B64" s="6">
        <v>116</v>
      </c>
      <c r="C64" s="1" t="s">
        <v>146</v>
      </c>
      <c r="D64" s="1" t="s">
        <v>146</v>
      </c>
      <c r="E64" s="1">
        <v>1</v>
      </c>
      <c r="F64" s="1">
        <v>0</v>
      </c>
      <c r="G64" s="1">
        <v>0</v>
      </c>
      <c r="H64" s="1">
        <v>0</v>
      </c>
      <c r="I64" s="1">
        <v>0</v>
      </c>
      <c r="J64" s="1">
        <v>15</v>
      </c>
      <c r="K64" s="1" t="s">
        <v>34</v>
      </c>
      <c r="L64" s="1"/>
      <c r="M64" s="1"/>
      <c r="N64" s="1"/>
      <c r="O64" s="1"/>
      <c r="P64" s="1"/>
      <c r="Q64" s="1"/>
      <c r="R64" s="7"/>
      <c r="S64" s="7"/>
      <c r="T64" s="1"/>
      <c r="U64" s="1"/>
      <c r="V64" s="1" t="s">
        <v>33</v>
      </c>
      <c r="W64" s="1"/>
      <c r="X64" s="1">
        <v>15</v>
      </c>
      <c r="Y64" s="1" t="s">
        <v>34</v>
      </c>
      <c r="Z64" s="1"/>
      <c r="AA64" s="1"/>
      <c r="AB64" s="63"/>
      <c r="AC64" s="63"/>
      <c r="AD64" s="1"/>
      <c r="AE64" s="1"/>
      <c r="AF64" s="1"/>
      <c r="AG64" s="1"/>
      <c r="AH64" s="1"/>
      <c r="AI64" s="1"/>
      <c r="AJ64" s="1"/>
      <c r="AK64" s="1"/>
      <c r="AL64" s="63"/>
      <c r="AM64" s="63"/>
    </row>
    <row r="65" spans="2:39">
      <c r="B65" s="6">
        <v>6</v>
      </c>
      <c r="C65" s="1" t="s">
        <v>147</v>
      </c>
      <c r="D65" s="1" t="s">
        <v>147</v>
      </c>
      <c r="E65" s="1">
        <v>1</v>
      </c>
      <c r="F65" s="1">
        <v>0</v>
      </c>
      <c r="G65" s="1" t="s">
        <v>30</v>
      </c>
      <c r="H65" s="1">
        <v>0</v>
      </c>
      <c r="I65" s="1">
        <v>0</v>
      </c>
      <c r="J65" s="1">
        <v>1</v>
      </c>
      <c r="K65" s="1" t="s">
        <v>56</v>
      </c>
      <c r="L65" s="1"/>
      <c r="M65" s="1"/>
      <c r="N65" s="1"/>
      <c r="O65" s="1"/>
      <c r="P65" s="1"/>
      <c r="Q65" s="1"/>
      <c r="R65" s="7"/>
      <c r="S65" s="7"/>
      <c r="T65" s="1"/>
      <c r="U65" s="1"/>
      <c r="V65" s="1"/>
      <c r="W65" s="1"/>
      <c r="X65" s="1" t="s">
        <v>33</v>
      </c>
      <c r="Y65" s="1"/>
      <c r="Z65" s="1">
        <v>1</v>
      </c>
      <c r="AA65" s="1" t="s">
        <v>56</v>
      </c>
      <c r="AB65" s="63"/>
      <c r="AC65" s="63"/>
      <c r="AD65" s="1"/>
      <c r="AE65" s="1"/>
      <c r="AF65" s="1"/>
      <c r="AG65" s="1"/>
      <c r="AH65" s="1"/>
      <c r="AI65" s="1"/>
      <c r="AJ65" s="1"/>
      <c r="AK65" s="1"/>
      <c r="AL65" s="63"/>
      <c r="AM65" s="63"/>
    </row>
    <row r="66" spans="2:39">
      <c r="B66" s="6">
        <v>21</v>
      </c>
      <c r="C66" s="1" t="s">
        <v>148</v>
      </c>
      <c r="D66" s="1" t="s">
        <v>148</v>
      </c>
      <c r="E66" s="1">
        <v>1</v>
      </c>
      <c r="F66" s="1">
        <v>0</v>
      </c>
      <c r="G66" s="1">
        <v>0</v>
      </c>
      <c r="H66" s="1">
        <v>0</v>
      </c>
      <c r="I66" s="1">
        <v>0</v>
      </c>
      <c r="J66" s="1">
        <v>10</v>
      </c>
      <c r="K66" s="1" t="s">
        <v>43</v>
      </c>
      <c r="L66" s="1"/>
      <c r="M66" s="1"/>
      <c r="N66" s="1"/>
      <c r="O66" s="1"/>
      <c r="P66" s="1"/>
      <c r="Q66" s="1"/>
      <c r="R66" s="7"/>
      <c r="S66" s="7"/>
      <c r="T66" s="1"/>
      <c r="U66" s="1"/>
      <c r="V66" s="1"/>
      <c r="W66" s="1"/>
      <c r="X66" s="1"/>
      <c r="Y66" s="1"/>
      <c r="Z66" s="1">
        <v>10</v>
      </c>
      <c r="AA66" s="1" t="s">
        <v>43</v>
      </c>
      <c r="AB66" s="63"/>
      <c r="AC66" s="63"/>
      <c r="AD66" s="1"/>
      <c r="AE66" s="1"/>
      <c r="AF66" s="1"/>
      <c r="AG66" s="1"/>
      <c r="AH66" s="1"/>
      <c r="AI66" s="1"/>
      <c r="AJ66" s="1"/>
      <c r="AK66" s="1"/>
      <c r="AL66" s="63"/>
      <c r="AM66" s="63"/>
    </row>
    <row r="67" spans="2:39">
      <c r="B67" s="6">
        <v>123</v>
      </c>
      <c r="C67" s="1">
        <v>1201297974</v>
      </c>
      <c r="D67" s="1" t="s">
        <v>149</v>
      </c>
      <c r="E67" s="1">
        <v>1</v>
      </c>
      <c r="F67" s="1">
        <v>0</v>
      </c>
      <c r="G67" s="1">
        <v>0</v>
      </c>
      <c r="H67" s="1">
        <v>0</v>
      </c>
      <c r="I67" s="1">
        <v>0</v>
      </c>
      <c r="J67" s="1">
        <v>13</v>
      </c>
      <c r="K67" s="1" t="s">
        <v>43</v>
      </c>
      <c r="L67" s="1"/>
      <c r="M67" s="1"/>
      <c r="N67" s="1"/>
      <c r="O67" s="1"/>
      <c r="P67" s="1"/>
      <c r="Q67" s="1"/>
      <c r="R67" s="7"/>
      <c r="S67" s="7"/>
      <c r="T67" s="1"/>
      <c r="U67" s="1"/>
      <c r="V67" s="1"/>
      <c r="W67" s="1"/>
      <c r="X67" s="1"/>
      <c r="Y67" s="1"/>
      <c r="Z67" s="1">
        <v>13</v>
      </c>
      <c r="AA67" s="1" t="s">
        <v>43</v>
      </c>
      <c r="AB67" s="63"/>
      <c r="AC67" s="63"/>
      <c r="AD67" s="1"/>
      <c r="AE67" s="1"/>
      <c r="AF67" s="1"/>
      <c r="AG67" s="1"/>
      <c r="AH67" s="1"/>
      <c r="AI67" s="1"/>
      <c r="AJ67" s="1"/>
      <c r="AK67" s="1"/>
      <c r="AL67" s="63"/>
      <c r="AM67" s="63"/>
    </row>
    <row r="68" spans="2:39">
      <c r="B68" s="6">
        <v>12</v>
      </c>
      <c r="C68" s="1" t="s">
        <v>150</v>
      </c>
      <c r="D68" s="1" t="s">
        <v>150</v>
      </c>
      <c r="E68" s="1">
        <v>1</v>
      </c>
      <c r="F68" s="1">
        <v>0</v>
      </c>
      <c r="G68" s="1">
        <v>0</v>
      </c>
      <c r="H68" s="1">
        <v>0</v>
      </c>
      <c r="I68" s="1">
        <v>0</v>
      </c>
      <c r="J68" s="1">
        <v>16</v>
      </c>
      <c r="K68" s="1" t="s">
        <v>43</v>
      </c>
      <c r="L68" s="1"/>
      <c r="M68" s="1"/>
      <c r="N68" s="1"/>
      <c r="O68" s="1"/>
      <c r="P68" s="1"/>
      <c r="Q68" s="1"/>
      <c r="R68" s="7"/>
      <c r="S68" s="7"/>
      <c r="T68" s="1"/>
      <c r="U68" s="1"/>
      <c r="V68" s="1"/>
      <c r="W68" s="1"/>
      <c r="X68" s="1"/>
      <c r="Y68" s="1"/>
      <c r="Z68" s="1">
        <v>16</v>
      </c>
      <c r="AA68" s="1" t="s">
        <v>43</v>
      </c>
      <c r="AB68" s="63"/>
      <c r="AC68" s="63"/>
      <c r="AD68" s="1"/>
      <c r="AE68" s="1"/>
      <c r="AF68" s="1"/>
      <c r="AG68" s="1"/>
      <c r="AH68" s="1"/>
      <c r="AI68" s="1"/>
      <c r="AJ68" s="1"/>
      <c r="AK68" s="1"/>
      <c r="AL68" s="63"/>
      <c r="AM68" s="63"/>
    </row>
    <row r="69" spans="2:39">
      <c r="B69" s="6">
        <v>183</v>
      </c>
      <c r="C69" s="1">
        <v>124536</v>
      </c>
      <c r="D69" s="1"/>
      <c r="E69" s="1">
        <v>1</v>
      </c>
      <c r="F69" s="1">
        <v>0</v>
      </c>
      <c r="G69" s="1">
        <v>0</v>
      </c>
      <c r="H69" s="1">
        <v>0</v>
      </c>
      <c r="I69" s="1">
        <v>0</v>
      </c>
      <c r="J69" s="1">
        <v>15</v>
      </c>
      <c r="K69" s="1" t="s">
        <v>43</v>
      </c>
      <c r="L69" s="1"/>
      <c r="M69" s="1"/>
      <c r="N69" s="1"/>
      <c r="O69" s="1"/>
      <c r="P69" s="1"/>
      <c r="Q69" s="1"/>
      <c r="R69" s="7"/>
      <c r="S69" s="7"/>
      <c r="T69" s="1"/>
      <c r="U69" s="1"/>
      <c r="V69" s="1"/>
      <c r="W69" s="1"/>
      <c r="X69" s="1"/>
      <c r="Y69" s="1"/>
      <c r="Z69" s="1" t="s">
        <v>33</v>
      </c>
      <c r="AA69" s="1"/>
      <c r="AB69" s="1">
        <v>15</v>
      </c>
      <c r="AC69" s="1" t="s">
        <v>43</v>
      </c>
      <c r="AD69" s="1"/>
      <c r="AE69" s="1"/>
      <c r="AF69" s="1"/>
      <c r="AG69" s="1"/>
      <c r="AH69" s="1"/>
      <c r="AI69" s="1"/>
      <c r="AJ69" s="1"/>
      <c r="AK69" s="1"/>
      <c r="AL69" s="63"/>
      <c r="AM69" s="63"/>
    </row>
    <row r="70" spans="2:39">
      <c r="B70" s="6">
        <v>320</v>
      </c>
      <c r="C70" s="1" t="s">
        <v>151</v>
      </c>
      <c r="D70" s="1"/>
      <c r="E70" s="1">
        <v>1</v>
      </c>
      <c r="F70" s="1">
        <v>0</v>
      </c>
      <c r="G70" s="1">
        <v>0</v>
      </c>
      <c r="H70" s="1">
        <v>0</v>
      </c>
      <c r="I70" s="1">
        <v>0</v>
      </c>
      <c r="J70" s="1">
        <v>6</v>
      </c>
      <c r="K70" s="1" t="s">
        <v>86</v>
      </c>
      <c r="L70" s="1"/>
      <c r="M70" s="1"/>
      <c r="N70" s="1"/>
      <c r="O70" s="1"/>
      <c r="P70" s="1"/>
      <c r="Q70" s="1"/>
      <c r="R70" s="7"/>
      <c r="S70" s="7"/>
      <c r="T70" s="1"/>
      <c r="U70" s="1"/>
      <c r="V70" s="1"/>
      <c r="W70" s="1"/>
      <c r="X70" s="1"/>
      <c r="Y70" s="1"/>
      <c r="Z70" s="1"/>
      <c r="AA70" s="1"/>
      <c r="AB70" s="63" t="s">
        <v>33</v>
      </c>
      <c r="AC70" s="63"/>
      <c r="AD70" s="1"/>
      <c r="AE70" s="1"/>
      <c r="AF70" s="1">
        <v>6</v>
      </c>
      <c r="AG70" s="1" t="s">
        <v>86</v>
      </c>
      <c r="AH70" s="1"/>
      <c r="AI70" s="1"/>
      <c r="AJ70" s="1"/>
      <c r="AK70" s="1"/>
      <c r="AL70" s="63"/>
      <c r="AM70" s="63"/>
    </row>
    <row r="71" spans="2:39">
      <c r="B71" s="6">
        <v>537</v>
      </c>
      <c r="C71" s="48" t="s">
        <v>152</v>
      </c>
      <c r="D71" s="1"/>
      <c r="E71" s="47">
        <v>1</v>
      </c>
      <c r="F71" s="6">
        <v>0</v>
      </c>
      <c r="G71" s="6">
        <v>0</v>
      </c>
      <c r="H71" s="6">
        <v>0</v>
      </c>
      <c r="I71" s="1">
        <v>0</v>
      </c>
      <c r="J71" s="48">
        <v>7</v>
      </c>
      <c r="K71" s="48" t="s">
        <v>39</v>
      </c>
      <c r="L71" s="1"/>
      <c r="M71" s="1"/>
      <c r="N71" s="1"/>
      <c r="O71" s="1"/>
      <c r="P71" s="1"/>
      <c r="Q71" s="1"/>
      <c r="R71" s="7"/>
      <c r="S71" s="7"/>
      <c r="T71" s="1"/>
      <c r="U71" s="1"/>
      <c r="V71" s="1"/>
      <c r="W71" s="1"/>
      <c r="X71" s="1"/>
      <c r="Y71" s="1"/>
      <c r="Z71" s="1"/>
      <c r="AA71" s="1"/>
      <c r="AB71" s="63"/>
      <c r="AC71" s="63"/>
      <c r="AD71" s="1"/>
      <c r="AE71" s="1"/>
      <c r="AF71" s="1" t="s">
        <v>33</v>
      </c>
      <c r="AG71" s="1"/>
      <c r="AH71" s="1"/>
      <c r="AI71" s="1"/>
      <c r="AJ71" s="1"/>
      <c r="AK71" s="1"/>
      <c r="AL71" s="48">
        <v>7</v>
      </c>
      <c r="AM71" s="48" t="s">
        <v>39</v>
      </c>
    </row>
  </sheetData>
  <mergeCells count="118">
    <mergeCell ref="B2:AM2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L5:M5"/>
    <mergeCell ref="N5:O5"/>
    <mergeCell ref="P6:Q6"/>
    <mergeCell ref="R6:S6"/>
    <mergeCell ref="V6:W6"/>
    <mergeCell ref="Z7:AA7"/>
    <mergeCell ref="AD8:AE8"/>
    <mergeCell ref="Z10:AA10"/>
    <mergeCell ref="T11:U11"/>
    <mergeCell ref="AD17:AE17"/>
    <mergeCell ref="Z18:AA18"/>
    <mergeCell ref="Z20:AA20"/>
    <mergeCell ref="X22:Y22"/>
    <mergeCell ref="R26:S26"/>
    <mergeCell ref="T29:U29"/>
    <mergeCell ref="X30:Y30"/>
    <mergeCell ref="N41:O41"/>
    <mergeCell ref="AF71:AG71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7:M11"/>
    <mergeCell ref="L13:M22"/>
    <mergeCell ref="L24:M34"/>
    <mergeCell ref="L42:M46"/>
    <mergeCell ref="L53:M71"/>
    <mergeCell ref="N9:O11"/>
    <mergeCell ref="P9:Q11"/>
    <mergeCell ref="N14:O18"/>
    <mergeCell ref="N20:O23"/>
    <mergeCell ref="N25:O34"/>
    <mergeCell ref="N43:O52"/>
    <mergeCell ref="N55:O71"/>
    <mergeCell ref="P15:Q19"/>
    <mergeCell ref="R15:S19"/>
    <mergeCell ref="P21:Q22"/>
    <mergeCell ref="P27:Q41"/>
    <mergeCell ref="P43:Q49"/>
    <mergeCell ref="P51:Q54"/>
    <mergeCell ref="P58:Q71"/>
    <mergeCell ref="R10:S11"/>
    <mergeCell ref="R21:S23"/>
    <mergeCell ref="R30:S42"/>
    <mergeCell ref="R44:S57"/>
    <mergeCell ref="R60:S71"/>
    <mergeCell ref="T6:U7"/>
    <mergeCell ref="T15:U24"/>
    <mergeCell ref="T32:U42"/>
    <mergeCell ref="T46:U71"/>
    <mergeCell ref="V11:W12"/>
    <mergeCell ref="V14:W20"/>
    <mergeCell ref="V22:W26"/>
    <mergeCell ref="V31:W43"/>
    <mergeCell ref="V45:W59"/>
    <mergeCell ref="V64:W71"/>
    <mergeCell ref="X6:Y8"/>
    <mergeCell ref="X12:Y13"/>
    <mergeCell ref="AD12:AE13"/>
    <mergeCell ref="X18:Y19"/>
    <mergeCell ref="X24:Y25"/>
    <mergeCell ref="X27:Y28"/>
    <mergeCell ref="X32:Y44"/>
    <mergeCell ref="X46:Y63"/>
    <mergeCell ref="X65:Y71"/>
    <mergeCell ref="Z12:AA14"/>
    <mergeCell ref="AB12:AC14"/>
    <mergeCell ref="Z22:AA31"/>
    <mergeCell ref="Z33:AA45"/>
    <mergeCell ref="AB33:AC45"/>
    <mergeCell ref="Z47:AA64"/>
    <mergeCell ref="Z69:AA71"/>
    <mergeCell ref="AB7:AC9"/>
    <mergeCell ref="AJ7:AK9"/>
    <mergeCell ref="AB23:AC30"/>
    <mergeCell ref="AB47:AC68"/>
    <mergeCell ref="AB70:AC71"/>
    <mergeCell ref="AD20:AE21"/>
    <mergeCell ref="AD23:AE31"/>
    <mergeCell ref="AD33:AE71"/>
    <mergeCell ref="AF5:AG6"/>
    <mergeCell ref="AF8:AG14"/>
    <mergeCell ref="AF17:AG21"/>
    <mergeCell ref="AF23:AG29"/>
    <mergeCell ref="AF31:AG69"/>
    <mergeCell ref="AH8:AI10"/>
    <mergeCell ref="AH12:AI16"/>
    <mergeCell ref="AH19:AI21"/>
    <mergeCell ref="AH23:AI32"/>
    <mergeCell ref="AH35:AI71"/>
    <mergeCell ref="AJ35:AK71"/>
    <mergeCell ref="AJ12:AK17"/>
    <mergeCell ref="AJ19:AK32"/>
    <mergeCell ref="AL19:AM32"/>
    <mergeCell ref="AL7:AM16"/>
    <mergeCell ref="AL35:AM40"/>
    <mergeCell ref="AL42:AM70"/>
  </mergeCells>
  <conditionalFormatting sqref="AJ7">
    <cfRule type="cellIs" dxfId="0" priority="21" operator="equal">
      <formula>"—"</formula>
    </cfRule>
  </conditionalFormatting>
  <conditionalFormatting sqref="AL7">
    <cfRule type="cellIs" dxfId="0" priority="4" operator="equal">
      <formula>"—"</formula>
    </cfRule>
  </conditionalFormatting>
  <conditionalFormatting sqref="AD8">
    <cfRule type="cellIs" dxfId="0" priority="11" operator="equal">
      <formula>"—"</formula>
    </cfRule>
  </conditionalFormatting>
  <conditionalFormatting sqref="AF8">
    <cfRule type="cellIs" dxfId="0" priority="9" operator="equal">
      <formula>"—"</formula>
    </cfRule>
  </conditionalFormatting>
  <conditionalFormatting sqref="Z10">
    <cfRule type="cellIs" dxfId="0" priority="23" operator="equal">
      <formula>"—"</formula>
    </cfRule>
  </conditionalFormatting>
  <conditionalFormatting sqref="T11">
    <cfRule type="cellIs" dxfId="0" priority="26" operator="equal">
      <formula>"—"</formula>
    </cfRule>
  </conditionalFormatting>
  <conditionalFormatting sqref="AB12">
    <cfRule type="cellIs" dxfId="0" priority="22" operator="equal">
      <formula>"—"</formula>
    </cfRule>
  </conditionalFormatting>
  <conditionalFormatting sqref="P15">
    <cfRule type="cellIs" dxfId="0" priority="28" operator="equal">
      <formula>"—"</formula>
    </cfRule>
  </conditionalFormatting>
  <conditionalFormatting sqref="R15">
    <cfRule type="cellIs" dxfId="0" priority="27" operator="equal">
      <formula>"—"</formula>
    </cfRule>
  </conditionalFormatting>
  <conditionalFormatting sqref="AD17">
    <cfRule type="cellIs" dxfId="0" priority="10" operator="equal">
      <formula>"—"</formula>
    </cfRule>
  </conditionalFormatting>
  <conditionalFormatting sqref="Z18">
    <cfRule type="cellIs" dxfId="0" priority="14" operator="equal">
      <formula>"—"</formula>
    </cfRule>
  </conditionalFormatting>
  <conditionalFormatting sqref="AH19">
    <cfRule type="cellIs" dxfId="0" priority="6" operator="equal">
      <formula>"—"</formula>
    </cfRule>
  </conditionalFormatting>
  <conditionalFormatting sqref="AL19">
    <cfRule type="cellIs" dxfId="0" priority="3" operator="equal">
      <formula>"—"</formula>
    </cfRule>
  </conditionalFormatting>
  <conditionalFormatting sqref="V22">
    <cfRule type="cellIs" dxfId="0" priority="15" operator="equal">
      <formula>"—"</formula>
    </cfRule>
  </conditionalFormatting>
  <conditionalFormatting sqref="AF23">
    <cfRule type="cellIs" dxfId="0" priority="8" operator="equal">
      <formula>"—"</formula>
    </cfRule>
  </conditionalFormatting>
  <conditionalFormatting sqref="AH35">
    <cfRule type="cellIs" dxfId="0" priority="5" operator="equal">
      <formula>"—"</formula>
    </cfRule>
  </conditionalFormatting>
  <conditionalFormatting sqref="AL35">
    <cfRule type="cellIs" dxfId="0" priority="2" operator="equal">
      <formula>"—"</formula>
    </cfRule>
  </conditionalFormatting>
  <conditionalFormatting sqref="N41">
    <cfRule type="cellIs" dxfId="0" priority="18" operator="equal">
      <formula>"—"</formula>
    </cfRule>
  </conditionalFormatting>
  <conditionalFormatting sqref="AL42">
    <cfRule type="cellIs" dxfId="0" priority="1" operator="equal">
      <formula>"—"</formula>
    </cfRule>
  </conditionalFormatting>
  <conditionalFormatting sqref="R44">
    <cfRule type="cellIs" dxfId="0" priority="17" operator="equal">
      <formula>"—"</formula>
    </cfRule>
  </conditionalFormatting>
  <conditionalFormatting sqref="Z47">
    <cfRule type="cellIs" dxfId="0" priority="13" operator="equal">
      <formula>"—"</formula>
    </cfRule>
  </conditionalFormatting>
  <conditionalFormatting sqref="AB47">
    <cfRule type="cellIs" dxfId="0" priority="12" operator="equal">
      <formula>"—"</formula>
    </cfRule>
  </conditionalFormatting>
  <conditionalFormatting sqref="P51">
    <cfRule type="cellIs" dxfId="0" priority="16" operator="equal">
      <formula>"—"</formula>
    </cfRule>
  </conditionalFormatting>
  <conditionalFormatting sqref="AF71">
    <cfRule type="cellIs" dxfId="0" priority="7" operator="equal">
      <formula>"—"</formula>
    </cfRule>
  </conditionalFormatting>
  <conditionalFormatting sqref="F5:F70">
    <cfRule type="cellIs" dxfId="1" priority="46" operator="greaterThan">
      <formula>0</formula>
    </cfRule>
  </conditionalFormatting>
  <conditionalFormatting sqref="G5:G70">
    <cfRule type="cellIs" dxfId="2" priority="45" operator="greaterThan">
      <formula>0</formula>
    </cfRule>
  </conditionalFormatting>
  <conditionalFormatting sqref="H1 H5:H1048576">
    <cfRule type="cellIs" dxfId="3" priority="19" operator="greaterThan">
      <formula>0</formula>
    </cfRule>
  </conditionalFormatting>
  <conditionalFormatting sqref="L5 N5 P5:AF5 AH5:AI5 L6:P6 R6 T6 V6 X6 Z6:AE6 AH6:AI6 L7 N7:S7 V7:W7 Z7 AB7 AD7:AI7 N8:W8 Z8:AA8 AH8 N9 P9 R9:AA9 AD9:AE9 R10 T10:Y10 AB10:AE10 V11 X11:AE11 AH11:AI11 L12:U12 X12 Z12 AD12 AH12 L13 N13:W13 N14 P14:V14 X14:Y14 AD14:AE14 T15 X15:AG16 X17:AC17 AF17 AH17:AI17 X18 AB18:AE18 AH18:AI18 N19:O19 Z19:AE19 AJ19 N20 P20:S20 X20:Z20 AB20:AD20 P21 R21 V21:AC21 X22 Z22 AB22:AI22 L23:M23 P23:Q23 X23:Y23 AB23 AD23 AH23 L24 N24:S24 X24 N25 P25:U25 P26:R26 T26:U26 X26:Y26 P27 R27:X27 R28:W28 R29:T29 V29:Y29 R30 T30:X30 AF30:AG30 T31:V31 X31:Y31 AB31:AC31 AF31 T32 X32 Z32:AE32 Z33 AB33 AD33 AH33:AI34 L35:O35 AJ35 L36:O40 L41:M41 L42 N42:Q42 N43 P43 R43:U43 T44:W44 T45:V45 X45:Y45 T46 X46 Z46:AC46 L47:M50 P50:Q50 L51:M52 L53 N53:O54 N55 P55:Q57 P58 R58:S59 R60 V60:W63 V64 X64:Y64 X65 Z65:AA68 Z69 AB69:AC69 AB70 AF70:AG70">
    <cfRule type="cellIs" dxfId="0" priority="44" operator="equal">
      <formula>"—"</formula>
    </cfRule>
  </conditionalFormatting>
  <conditionalFormatting sqref="AJ5:AK6 AJ10:AK11 AJ12 AJ18:AK18">
    <cfRule type="cellIs" dxfId="0" priority="25" operator="equal">
      <formula>"—"</formula>
    </cfRule>
  </conditionalFormatting>
  <conditionalFormatting sqref="AJ33:AK34">
    <cfRule type="cellIs" dxfId="0" priority="24" operator="equal">
      <formula>"—"</formula>
    </cfRule>
  </conditionalFormatting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75"/>
  <sheetViews>
    <sheetView workbookViewId="0">
      <pane xSplit="7" ySplit="4" topLeftCell="K5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3.5"/>
  <cols>
    <col min="1" max="1" width="9.375" customWidth="1"/>
    <col min="2" max="2" width="6.875" style="31" customWidth="1"/>
    <col min="3" max="3" width="13.25" style="52" customWidth="1"/>
    <col min="4" max="4" width="18.25" style="52" customWidth="1"/>
    <col min="5" max="6" width="6.875" style="31" customWidth="1"/>
    <col min="7" max="7" width="9.625" style="31" customWidth="1"/>
    <col min="8" max="8" width="4.125" style="31" customWidth="1"/>
    <col min="9" max="9" width="6.875" style="31" customWidth="1"/>
    <col min="10" max="10" width="4.125" style="31" customWidth="1"/>
    <col min="11" max="11" width="6.875" style="31" customWidth="1"/>
    <col min="12" max="12" width="4.125" style="31" customWidth="1"/>
    <col min="13" max="13" width="6.875" style="31" customWidth="1"/>
    <col min="14" max="14" width="4.125" style="31" customWidth="1"/>
    <col min="15" max="15" width="6.875" style="31" customWidth="1"/>
    <col min="16" max="16" width="4.125" style="31" customWidth="1"/>
    <col min="17" max="17" width="6.875" style="31" customWidth="1"/>
    <col min="18" max="18" width="4.125" style="31" customWidth="1"/>
    <col min="19" max="20" width="6.875" style="31" customWidth="1"/>
    <col min="21" max="21" width="4.125" style="31" customWidth="1"/>
    <col min="22" max="23" width="6.875" style="31" customWidth="1"/>
    <col min="24" max="24" width="4.125" style="31" customWidth="1"/>
    <col min="25" max="25" width="6.875" style="31" customWidth="1"/>
    <col min="26" max="26" width="4.125" style="31" customWidth="1"/>
    <col min="27" max="27" width="6.875" style="31" customWidth="1"/>
    <col min="28" max="28" width="4.125" style="31" customWidth="1"/>
    <col min="29" max="29" width="6.875" style="31" customWidth="1"/>
    <col min="30" max="30" width="4.25" style="31" customWidth="1"/>
    <col min="31" max="31" width="6.875" style="31" customWidth="1"/>
    <col min="32" max="32" width="4.125" style="31" customWidth="1"/>
    <col min="33" max="33" width="6.875" style="31" customWidth="1"/>
    <col min="34" max="34" width="4.25" style="53" customWidth="1"/>
    <col min="35" max="35" width="6.875" style="53" customWidth="1"/>
    <col min="36" max="36" width="4.125" style="30" customWidth="1"/>
    <col min="37" max="37" width="6.875" style="30" customWidth="1"/>
  </cols>
  <sheetData>
    <row r="1" spans="1:37">
      <c r="A1">
        <v>20260904</v>
      </c>
    </row>
    <row r="2" spans="1:37">
      <c r="B2" s="20" t="s">
        <v>153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</row>
    <row r="3" spans="1:37">
      <c r="B3" s="20" t="s">
        <v>1</v>
      </c>
      <c r="C3" s="20" t="s">
        <v>2</v>
      </c>
      <c r="D3" s="20" t="s">
        <v>3</v>
      </c>
      <c r="E3" s="20" t="s">
        <v>154</v>
      </c>
      <c r="F3" s="20" t="s">
        <v>155</v>
      </c>
      <c r="G3" s="20" t="s">
        <v>156</v>
      </c>
      <c r="H3" s="20" t="s">
        <v>11</v>
      </c>
      <c r="I3" s="20"/>
      <c r="J3" s="20" t="s">
        <v>12</v>
      </c>
      <c r="K3" s="20"/>
      <c r="L3" s="20" t="s">
        <v>13</v>
      </c>
      <c r="M3" s="20"/>
      <c r="N3" s="20" t="s">
        <v>14</v>
      </c>
      <c r="O3" s="20"/>
      <c r="P3" s="20" t="s">
        <v>15</v>
      </c>
      <c r="Q3" s="20"/>
      <c r="R3" s="20" t="s">
        <v>16</v>
      </c>
      <c r="S3" s="20"/>
      <c r="T3" s="20"/>
      <c r="U3" s="20" t="s">
        <v>17</v>
      </c>
      <c r="V3" s="20"/>
      <c r="W3" s="20"/>
      <c r="X3" s="20" t="s">
        <v>18</v>
      </c>
      <c r="Y3" s="20"/>
      <c r="Z3" s="20" t="s">
        <v>19</v>
      </c>
      <c r="AA3" s="20"/>
      <c r="AB3" s="20" t="s">
        <v>20</v>
      </c>
      <c r="AC3" s="20"/>
      <c r="AD3" s="20" t="s">
        <v>21</v>
      </c>
      <c r="AE3" s="20"/>
      <c r="AF3" s="20" t="s">
        <v>22</v>
      </c>
      <c r="AG3" s="20"/>
      <c r="AH3" s="20" t="s">
        <v>23</v>
      </c>
      <c r="AI3" s="20"/>
      <c r="AJ3" s="20" t="s">
        <v>24</v>
      </c>
      <c r="AK3" s="20"/>
    </row>
    <row r="4" spans="1:37">
      <c r="B4" s="20"/>
      <c r="C4" s="20"/>
      <c r="D4" s="20"/>
      <c r="E4" s="20"/>
      <c r="F4" s="20"/>
      <c r="G4" s="20"/>
      <c r="H4" s="20" t="s">
        <v>157</v>
      </c>
      <c r="I4" s="20" t="s">
        <v>158</v>
      </c>
      <c r="J4" s="20" t="s">
        <v>157</v>
      </c>
      <c r="K4" s="20" t="s">
        <v>158</v>
      </c>
      <c r="L4" s="20" t="s">
        <v>157</v>
      </c>
      <c r="M4" s="20" t="s">
        <v>158</v>
      </c>
      <c r="N4" s="20" t="s">
        <v>157</v>
      </c>
      <c r="O4" s="54" t="s">
        <v>158</v>
      </c>
      <c r="P4" s="20" t="s">
        <v>157</v>
      </c>
      <c r="Q4" s="20" t="s">
        <v>158</v>
      </c>
      <c r="R4" s="20" t="s">
        <v>157</v>
      </c>
      <c r="S4" s="20" t="s">
        <v>159</v>
      </c>
      <c r="T4" s="20" t="s">
        <v>158</v>
      </c>
      <c r="U4" s="20" t="s">
        <v>157</v>
      </c>
      <c r="V4" s="20" t="s">
        <v>159</v>
      </c>
      <c r="W4" s="20" t="s">
        <v>158</v>
      </c>
      <c r="X4" s="20" t="s">
        <v>157</v>
      </c>
      <c r="Y4" s="20" t="s">
        <v>158</v>
      </c>
      <c r="Z4" s="20" t="s">
        <v>157</v>
      </c>
      <c r="AA4" s="20" t="s">
        <v>158</v>
      </c>
      <c r="AB4" s="20" t="s">
        <v>157</v>
      </c>
      <c r="AC4" s="20" t="s">
        <v>158</v>
      </c>
      <c r="AD4" s="20" t="s">
        <v>157</v>
      </c>
      <c r="AE4" s="20" t="s">
        <v>158</v>
      </c>
      <c r="AF4" s="20" t="s">
        <v>157</v>
      </c>
      <c r="AG4" s="20" t="s">
        <v>158</v>
      </c>
      <c r="AH4" s="20" t="s">
        <v>157</v>
      </c>
      <c r="AI4" s="20" t="s">
        <v>158</v>
      </c>
      <c r="AJ4" s="20" t="s">
        <v>157</v>
      </c>
      <c r="AK4" s="20" t="s">
        <v>158</v>
      </c>
    </row>
    <row r="5" customHeight="1" spans="1:37">
      <c r="B5" s="1">
        <v>13</v>
      </c>
      <c r="C5" s="55" t="s">
        <v>27</v>
      </c>
      <c r="D5" s="55" t="s">
        <v>28</v>
      </c>
      <c r="E5" s="1">
        <v>11</v>
      </c>
      <c r="F5" s="56">
        <v>3</v>
      </c>
      <c r="G5" s="1" t="s">
        <v>160</v>
      </c>
      <c r="H5" s="1" t="s">
        <v>33</v>
      </c>
      <c r="I5" s="1"/>
      <c r="J5" s="1" t="s">
        <v>33</v>
      </c>
      <c r="K5" s="1"/>
      <c r="L5" s="56">
        <v>10</v>
      </c>
      <c r="M5" s="1" t="s">
        <v>161</v>
      </c>
      <c r="N5" s="1">
        <v>8</v>
      </c>
      <c r="O5" s="1" t="s">
        <v>161</v>
      </c>
      <c r="P5" s="1">
        <v>11</v>
      </c>
      <c r="Q5" s="1" t="s">
        <v>161</v>
      </c>
      <c r="R5" s="1">
        <v>9</v>
      </c>
      <c r="S5" s="1" t="s">
        <v>162</v>
      </c>
      <c r="T5" s="1" t="s">
        <v>161</v>
      </c>
      <c r="U5" s="1">
        <v>9</v>
      </c>
      <c r="V5" s="1" t="s">
        <v>160</v>
      </c>
      <c r="W5" s="1" t="s">
        <v>161</v>
      </c>
      <c r="X5" s="1">
        <v>5</v>
      </c>
      <c r="Y5" s="1" t="s">
        <v>161</v>
      </c>
      <c r="Z5" s="1">
        <v>5</v>
      </c>
      <c r="AA5" s="1" t="s">
        <v>161</v>
      </c>
      <c r="AB5" s="1">
        <v>3</v>
      </c>
      <c r="AC5" s="1" t="s">
        <v>161</v>
      </c>
      <c r="AD5" s="49" t="s">
        <v>163</v>
      </c>
      <c r="AE5" s="1" t="s">
        <v>164</v>
      </c>
      <c r="AF5" s="57" t="s">
        <v>33</v>
      </c>
      <c r="AG5" s="57"/>
      <c r="AH5" s="58">
        <v>4</v>
      </c>
      <c r="AI5" s="1" t="s">
        <v>161</v>
      </c>
      <c r="AJ5" s="48">
        <v>5</v>
      </c>
      <c r="AK5" s="48" t="s">
        <v>161</v>
      </c>
    </row>
    <row r="6" customHeight="1" spans="1:37">
      <c r="B6" s="1">
        <v>4</v>
      </c>
      <c r="C6" s="59" t="s">
        <v>40</v>
      </c>
      <c r="D6" s="59" t="s">
        <v>40</v>
      </c>
      <c r="E6" s="1">
        <v>8</v>
      </c>
      <c r="F6" s="1">
        <v>2</v>
      </c>
      <c r="G6" s="1" t="s">
        <v>33</v>
      </c>
      <c r="H6" s="60">
        <v>8</v>
      </c>
      <c r="I6" s="1" t="s">
        <v>161</v>
      </c>
      <c r="J6" s="1">
        <v>5</v>
      </c>
      <c r="K6" s="1" t="s">
        <v>161</v>
      </c>
      <c r="L6" s="1" t="s">
        <v>33</v>
      </c>
      <c r="M6" s="1"/>
      <c r="N6" s="1" t="s">
        <v>33</v>
      </c>
      <c r="O6" s="1"/>
      <c r="P6" s="1" t="s">
        <v>33</v>
      </c>
      <c r="Q6" s="1"/>
      <c r="R6" s="1" t="s">
        <v>33</v>
      </c>
      <c r="S6" s="1"/>
      <c r="T6" s="1"/>
      <c r="U6" s="1" t="s">
        <v>33</v>
      </c>
      <c r="V6" s="1"/>
      <c r="W6" s="1"/>
      <c r="X6" s="1">
        <v>8</v>
      </c>
      <c r="Y6" s="1" t="s">
        <v>161</v>
      </c>
      <c r="Z6" s="1">
        <v>8</v>
      </c>
      <c r="AA6" s="1" t="s">
        <v>161</v>
      </c>
      <c r="AB6" s="1">
        <v>4</v>
      </c>
      <c r="AC6" s="1" t="s">
        <v>161</v>
      </c>
      <c r="AD6" s="1">
        <v>7</v>
      </c>
      <c r="AE6" s="1" t="s">
        <v>161</v>
      </c>
      <c r="AF6" s="1">
        <v>2</v>
      </c>
      <c r="AG6" s="1" t="s">
        <v>161</v>
      </c>
      <c r="AH6" s="58">
        <v>6</v>
      </c>
      <c r="AI6" s="1" t="s">
        <v>161</v>
      </c>
      <c r="AJ6" s="57" t="s">
        <v>33</v>
      </c>
      <c r="AK6" s="57"/>
    </row>
    <row r="7" customHeight="1" spans="1:37">
      <c r="B7" s="1">
        <v>54</v>
      </c>
      <c r="C7" s="1" t="s">
        <v>46</v>
      </c>
      <c r="D7" s="1" t="s">
        <v>47</v>
      </c>
      <c r="E7" s="1">
        <v>8</v>
      </c>
      <c r="F7" s="1">
        <v>1</v>
      </c>
      <c r="G7" s="1" t="s">
        <v>165</v>
      </c>
      <c r="H7" s="1" t="s">
        <v>33</v>
      </c>
      <c r="I7" s="1"/>
      <c r="J7" s="1">
        <v>17</v>
      </c>
      <c r="K7" s="1" t="s">
        <v>164</v>
      </c>
      <c r="L7" s="56">
        <v>4</v>
      </c>
      <c r="M7" s="1" t="s">
        <v>161</v>
      </c>
      <c r="N7" s="1">
        <v>1</v>
      </c>
      <c r="O7" s="1" t="s">
        <v>161</v>
      </c>
      <c r="P7" s="1"/>
      <c r="Q7" s="1"/>
      <c r="R7" s="1">
        <v>2</v>
      </c>
      <c r="S7" s="1" t="s">
        <v>165</v>
      </c>
      <c r="T7" s="1" t="s">
        <v>161</v>
      </c>
      <c r="U7" s="1"/>
      <c r="V7" s="1"/>
      <c r="W7" s="1"/>
      <c r="X7" s="1" t="s">
        <v>33</v>
      </c>
      <c r="Y7" s="1"/>
      <c r="Z7" s="1">
        <v>18</v>
      </c>
      <c r="AA7" s="1" t="s">
        <v>164</v>
      </c>
      <c r="AB7" s="1">
        <v>9</v>
      </c>
      <c r="AC7" s="1" t="s">
        <v>161</v>
      </c>
      <c r="AD7" s="1">
        <v>2</v>
      </c>
      <c r="AE7" s="1" t="s">
        <v>161</v>
      </c>
      <c r="AF7" s="57" t="s">
        <v>33</v>
      </c>
      <c r="AG7" s="57"/>
      <c r="AH7" s="61" t="s">
        <v>166</v>
      </c>
      <c r="AI7" s="1" t="s">
        <v>164</v>
      </c>
      <c r="AJ7" s="57"/>
      <c r="AK7" s="57"/>
    </row>
    <row r="8" customHeight="1" spans="1:37">
      <c r="B8" s="1">
        <v>7</v>
      </c>
      <c r="C8" s="1" t="s">
        <v>57</v>
      </c>
      <c r="D8" s="1" t="s">
        <v>57</v>
      </c>
      <c r="E8" s="1">
        <v>8</v>
      </c>
      <c r="F8" s="1">
        <v>1</v>
      </c>
      <c r="G8" s="1" t="s">
        <v>160</v>
      </c>
      <c r="H8" s="1"/>
      <c r="I8" s="1"/>
      <c r="J8" s="1" t="s">
        <v>33</v>
      </c>
      <c r="K8" s="1"/>
      <c r="L8" s="1" t="s">
        <v>33</v>
      </c>
      <c r="M8" s="1"/>
      <c r="N8" s="1">
        <v>11</v>
      </c>
      <c r="O8" s="1" t="s">
        <v>161</v>
      </c>
      <c r="P8" s="1">
        <v>6</v>
      </c>
      <c r="Q8" s="1" t="s">
        <v>161</v>
      </c>
      <c r="R8" s="1">
        <v>5</v>
      </c>
      <c r="S8" s="1" t="s">
        <v>160</v>
      </c>
      <c r="T8" s="1" t="s">
        <v>161</v>
      </c>
      <c r="U8" s="1">
        <v>4</v>
      </c>
      <c r="V8" s="1" t="s">
        <v>160</v>
      </c>
      <c r="W8" s="1" t="s">
        <v>161</v>
      </c>
      <c r="X8" s="1">
        <v>2</v>
      </c>
      <c r="Y8" s="1" t="s">
        <v>161</v>
      </c>
      <c r="Z8" s="1">
        <v>3</v>
      </c>
      <c r="AA8" s="1" t="s">
        <v>161</v>
      </c>
      <c r="AB8" s="1">
        <v>11</v>
      </c>
      <c r="AC8" s="1" t="s">
        <v>161</v>
      </c>
      <c r="AD8" s="1">
        <v>1</v>
      </c>
      <c r="AE8" s="1" t="s">
        <v>161</v>
      </c>
      <c r="AF8" s="57"/>
      <c r="AG8" s="57"/>
      <c r="AH8" s="1" t="s">
        <v>33</v>
      </c>
      <c r="AI8" s="1"/>
      <c r="AJ8" s="57"/>
      <c r="AK8" s="57"/>
    </row>
    <row r="9" customHeight="1" spans="1:37">
      <c r="B9" s="1">
        <v>18</v>
      </c>
      <c r="C9" s="1" t="s">
        <v>52</v>
      </c>
      <c r="D9" s="1" t="s">
        <v>53</v>
      </c>
      <c r="E9" s="1">
        <v>7</v>
      </c>
      <c r="F9" s="1">
        <v>3</v>
      </c>
      <c r="G9" s="1" t="s">
        <v>165</v>
      </c>
      <c r="H9" s="1"/>
      <c r="I9" s="1"/>
      <c r="J9" s="1">
        <v>11</v>
      </c>
      <c r="K9" s="1" t="s">
        <v>161</v>
      </c>
      <c r="L9" s="56">
        <v>14</v>
      </c>
      <c r="M9" s="1" t="s">
        <v>161</v>
      </c>
      <c r="N9" s="1">
        <v>3</v>
      </c>
      <c r="O9" s="1" t="s">
        <v>161</v>
      </c>
      <c r="P9" s="1">
        <v>18</v>
      </c>
      <c r="Q9" s="1" t="s">
        <v>164</v>
      </c>
      <c r="R9" s="1">
        <v>3</v>
      </c>
      <c r="S9" s="1" t="s">
        <v>165</v>
      </c>
      <c r="T9" s="1" t="s">
        <v>161</v>
      </c>
      <c r="U9" s="1">
        <v>11</v>
      </c>
      <c r="V9" s="1" t="s">
        <v>162</v>
      </c>
      <c r="W9" s="1" t="s">
        <v>161</v>
      </c>
      <c r="X9" s="1" t="s">
        <v>33</v>
      </c>
      <c r="Y9" s="1"/>
      <c r="Z9" s="1">
        <v>19</v>
      </c>
      <c r="AA9" s="1" t="s">
        <v>164</v>
      </c>
      <c r="AB9" s="1" t="s">
        <v>33</v>
      </c>
      <c r="AC9" s="1"/>
      <c r="AD9" s="1" t="s">
        <v>33</v>
      </c>
      <c r="AE9" s="1"/>
      <c r="AF9" s="57"/>
      <c r="AG9" s="57"/>
      <c r="AH9" s="1"/>
      <c r="AI9" s="1"/>
      <c r="AJ9" s="57"/>
      <c r="AK9" s="57"/>
    </row>
    <row r="10" customHeight="1" spans="1:37">
      <c r="B10" s="1">
        <v>5</v>
      </c>
      <c r="C10" s="47" t="s">
        <v>75</v>
      </c>
      <c r="D10" s="1" t="s">
        <v>75</v>
      </c>
      <c r="E10" s="1">
        <v>7</v>
      </c>
      <c r="F10" s="1">
        <v>1</v>
      </c>
      <c r="G10" s="1" t="s">
        <v>167</v>
      </c>
      <c r="H10" s="1"/>
      <c r="I10" s="1"/>
      <c r="J10" s="1" t="s">
        <v>33</v>
      </c>
      <c r="K10" s="1"/>
      <c r="L10" s="1" t="s">
        <v>33</v>
      </c>
      <c r="M10" s="1"/>
      <c r="N10" s="1" t="s">
        <v>33</v>
      </c>
      <c r="O10" s="1"/>
      <c r="P10" s="1" t="s">
        <v>33</v>
      </c>
      <c r="Q10" s="1"/>
      <c r="R10" s="1" t="s">
        <v>33</v>
      </c>
      <c r="S10" s="1"/>
      <c r="T10" s="1"/>
      <c r="U10" s="1">
        <v>7</v>
      </c>
      <c r="V10" s="1" t="s">
        <v>167</v>
      </c>
      <c r="W10" s="1" t="s">
        <v>161</v>
      </c>
      <c r="X10" s="1">
        <v>1</v>
      </c>
      <c r="Y10" s="1" t="s">
        <v>161</v>
      </c>
      <c r="Z10" s="1">
        <v>9</v>
      </c>
      <c r="AA10" s="1" t="s">
        <v>161</v>
      </c>
      <c r="AB10" s="1">
        <v>7</v>
      </c>
      <c r="AC10" s="1" t="s">
        <v>161</v>
      </c>
      <c r="AD10" s="1">
        <v>4</v>
      </c>
      <c r="AE10" s="1" t="s">
        <v>161</v>
      </c>
      <c r="AF10" s="1">
        <v>1</v>
      </c>
      <c r="AG10" s="1" t="s">
        <v>161</v>
      </c>
      <c r="AH10" s="1"/>
      <c r="AI10" s="1"/>
      <c r="AJ10" s="48">
        <v>1</v>
      </c>
      <c r="AK10" s="48" t="s">
        <v>161</v>
      </c>
    </row>
    <row r="11" customHeight="1" spans="1:37">
      <c r="B11" s="1">
        <v>16</v>
      </c>
      <c r="C11" s="1" t="s">
        <v>68</v>
      </c>
      <c r="D11" s="1" t="s">
        <v>69</v>
      </c>
      <c r="E11" s="1">
        <v>6</v>
      </c>
      <c r="F11" s="1">
        <v>6</v>
      </c>
      <c r="G11" s="1" t="s">
        <v>162</v>
      </c>
      <c r="H11" s="1"/>
      <c r="I11" s="1"/>
      <c r="J11" s="1">
        <v>16</v>
      </c>
      <c r="K11" s="1" t="s">
        <v>161</v>
      </c>
      <c r="L11" s="56">
        <v>11</v>
      </c>
      <c r="M11" s="1" t="s">
        <v>161</v>
      </c>
      <c r="N11" s="1">
        <v>6</v>
      </c>
      <c r="O11" s="1" t="s">
        <v>161</v>
      </c>
      <c r="P11" s="1">
        <v>7</v>
      </c>
      <c r="Q11" s="1" t="s">
        <v>161</v>
      </c>
      <c r="R11" s="1">
        <v>11</v>
      </c>
      <c r="S11" s="1" t="s">
        <v>162</v>
      </c>
      <c r="T11" s="1" t="s">
        <v>161</v>
      </c>
      <c r="U11" s="1">
        <v>23</v>
      </c>
      <c r="V11" s="1" t="s">
        <v>168</v>
      </c>
      <c r="W11" s="1" t="s">
        <v>164</v>
      </c>
      <c r="X11" s="1"/>
      <c r="Y11" s="1"/>
      <c r="Z11" s="1" t="s">
        <v>33</v>
      </c>
      <c r="AA11" s="1"/>
      <c r="AB11" s="1" t="s">
        <v>33</v>
      </c>
      <c r="AC11" s="1"/>
      <c r="AD11" s="1" t="s">
        <v>33</v>
      </c>
      <c r="AE11" s="1"/>
      <c r="AF11" s="57" t="s">
        <v>33</v>
      </c>
      <c r="AG11" s="57"/>
      <c r="AH11" s="1"/>
      <c r="AI11" s="1"/>
      <c r="AJ11" s="57" t="s">
        <v>33</v>
      </c>
      <c r="AK11" s="57"/>
    </row>
    <row r="12" customHeight="1" spans="1:37">
      <c r="B12" s="1">
        <v>29</v>
      </c>
      <c r="C12" s="62" t="s">
        <v>97</v>
      </c>
      <c r="D12" s="62" t="s">
        <v>97</v>
      </c>
      <c r="E12" s="1">
        <v>6</v>
      </c>
      <c r="F12" s="56">
        <v>7</v>
      </c>
      <c r="G12" s="1" t="s">
        <v>162</v>
      </c>
      <c r="H12" s="1"/>
      <c r="I12" s="1"/>
      <c r="J12" s="1" t="s">
        <v>33</v>
      </c>
      <c r="K12" s="1"/>
      <c r="L12" s="56">
        <v>17</v>
      </c>
      <c r="M12" s="1" t="s">
        <v>164</v>
      </c>
      <c r="N12" s="1">
        <v>12</v>
      </c>
      <c r="O12" s="1" t="s">
        <v>161</v>
      </c>
      <c r="P12" s="1">
        <v>9</v>
      </c>
      <c r="Q12" s="1" t="s">
        <v>161</v>
      </c>
      <c r="R12" s="1">
        <v>8</v>
      </c>
      <c r="S12" s="1" t="s">
        <v>162</v>
      </c>
      <c r="T12" s="1" t="s">
        <v>161</v>
      </c>
      <c r="U12" s="1">
        <v>14</v>
      </c>
      <c r="V12" s="1" t="s">
        <v>162</v>
      </c>
      <c r="W12" s="1" t="s">
        <v>161</v>
      </c>
      <c r="X12" s="1">
        <v>7</v>
      </c>
      <c r="Y12" s="1" t="s">
        <v>161</v>
      </c>
      <c r="Z12" s="1"/>
      <c r="AA12" s="1"/>
      <c r="AB12" s="1"/>
      <c r="AC12" s="1"/>
      <c r="AD12" s="1"/>
      <c r="AE12" s="1"/>
      <c r="AF12" s="57"/>
      <c r="AG12" s="57"/>
      <c r="AH12" s="1"/>
      <c r="AI12" s="1"/>
      <c r="AJ12" s="57"/>
      <c r="AK12" s="57"/>
    </row>
    <row r="13" customHeight="1" spans="1:37">
      <c r="B13" s="1">
        <v>43</v>
      </c>
      <c r="C13" s="62" t="s">
        <v>70</v>
      </c>
      <c r="D13" s="62" t="s">
        <v>70</v>
      </c>
      <c r="E13" s="1">
        <v>5</v>
      </c>
      <c r="F13" s="56">
        <v>1</v>
      </c>
      <c r="G13" s="1" t="s">
        <v>162</v>
      </c>
      <c r="H13" s="1"/>
      <c r="I13" s="1"/>
      <c r="J13" s="1"/>
      <c r="K13" s="1"/>
      <c r="L13" s="56">
        <v>13</v>
      </c>
      <c r="M13" s="1" t="s">
        <v>161</v>
      </c>
      <c r="N13" s="1">
        <v>7</v>
      </c>
      <c r="O13" s="1" t="s">
        <v>161</v>
      </c>
      <c r="P13" s="1">
        <v>5</v>
      </c>
      <c r="Q13" s="1" t="s">
        <v>161</v>
      </c>
      <c r="R13" s="1" t="s">
        <v>33</v>
      </c>
      <c r="S13" s="1"/>
      <c r="T13" s="1"/>
      <c r="U13" s="1">
        <v>6</v>
      </c>
      <c r="V13" s="1" t="s">
        <v>162</v>
      </c>
      <c r="W13" s="1" t="s">
        <v>161</v>
      </c>
      <c r="X13" s="1" t="s">
        <v>33</v>
      </c>
      <c r="Y13" s="1"/>
      <c r="Z13" s="1"/>
      <c r="AA13" s="1"/>
      <c r="AB13" s="1">
        <v>1</v>
      </c>
      <c r="AC13" s="1" t="s">
        <v>161</v>
      </c>
      <c r="AD13" s="1"/>
      <c r="AE13" s="1"/>
      <c r="AF13" s="57"/>
      <c r="AG13" s="57"/>
      <c r="AH13" s="1"/>
      <c r="AI13" s="1"/>
      <c r="AJ13" s="57"/>
      <c r="AK13" s="57"/>
    </row>
    <row r="14" customHeight="1" spans="1:37">
      <c r="B14" s="1">
        <v>11</v>
      </c>
      <c r="C14" s="1">
        <v>1168438795</v>
      </c>
      <c r="D14" s="1">
        <v>1168438795</v>
      </c>
      <c r="E14" s="1">
        <v>5</v>
      </c>
      <c r="F14" s="1">
        <v>4</v>
      </c>
      <c r="G14" s="1" t="s">
        <v>169</v>
      </c>
      <c r="H14" s="1"/>
      <c r="I14" s="1"/>
      <c r="J14" s="1"/>
      <c r="K14" s="1"/>
      <c r="L14" s="1" t="s">
        <v>33</v>
      </c>
      <c r="M14" s="1"/>
      <c r="N14" s="1">
        <v>4</v>
      </c>
      <c r="O14" s="1" t="s">
        <v>161</v>
      </c>
      <c r="P14" s="1" t="s">
        <v>33</v>
      </c>
      <c r="Q14" s="1"/>
      <c r="R14" s="1"/>
      <c r="S14" s="1"/>
      <c r="T14" s="1"/>
      <c r="U14" s="1">
        <v>8</v>
      </c>
      <c r="V14" s="1" t="s">
        <v>169</v>
      </c>
      <c r="W14" s="1" t="s">
        <v>164</v>
      </c>
      <c r="X14" s="1"/>
      <c r="Y14" s="1"/>
      <c r="Z14" s="1">
        <v>7</v>
      </c>
      <c r="AA14" s="1" t="s">
        <v>161</v>
      </c>
      <c r="AB14" s="1" t="s">
        <v>33</v>
      </c>
      <c r="AC14" s="1"/>
      <c r="AD14" s="1">
        <v>5</v>
      </c>
      <c r="AE14" s="1" t="s">
        <v>161</v>
      </c>
      <c r="AF14" s="57"/>
      <c r="AG14" s="57"/>
      <c r="AH14" s="58">
        <v>5</v>
      </c>
      <c r="AI14" s="1" t="s">
        <v>161</v>
      </c>
      <c r="AJ14" s="57"/>
      <c r="AK14" s="57"/>
    </row>
    <row r="15" customHeight="1" spans="1:37">
      <c r="B15" s="1">
        <v>9</v>
      </c>
      <c r="C15" s="1" t="s">
        <v>101</v>
      </c>
      <c r="D15" s="1" t="s">
        <v>102</v>
      </c>
      <c r="E15" s="1">
        <v>5</v>
      </c>
      <c r="F15" s="1">
        <v>2</v>
      </c>
      <c r="G15" s="1" t="s">
        <v>160</v>
      </c>
      <c r="H15" s="1"/>
      <c r="I15" s="1"/>
      <c r="J15" s="1"/>
      <c r="K15" s="1"/>
      <c r="L15" s="1"/>
      <c r="M15" s="1"/>
      <c r="N15" s="1" t="s">
        <v>33</v>
      </c>
      <c r="O15" s="1"/>
      <c r="P15" s="1"/>
      <c r="Q15" s="1"/>
      <c r="R15" s="1"/>
      <c r="S15" s="1"/>
      <c r="T15" s="1"/>
      <c r="U15" s="1">
        <v>12</v>
      </c>
      <c r="V15" s="1" t="s">
        <v>160</v>
      </c>
      <c r="W15" s="1" t="s">
        <v>161</v>
      </c>
      <c r="X15" s="1">
        <v>3</v>
      </c>
      <c r="Y15" s="1" t="s">
        <v>161</v>
      </c>
      <c r="Z15" s="1">
        <v>2</v>
      </c>
      <c r="AA15" s="1" t="s">
        <v>161</v>
      </c>
      <c r="AB15" s="1">
        <v>2</v>
      </c>
      <c r="AC15" s="1" t="s">
        <v>161</v>
      </c>
      <c r="AD15" s="1">
        <v>8</v>
      </c>
      <c r="AE15" s="1" t="s">
        <v>161</v>
      </c>
      <c r="AF15" s="57"/>
      <c r="AG15" s="57"/>
      <c r="AH15" s="1" t="s">
        <v>33</v>
      </c>
      <c r="AI15" s="1"/>
      <c r="AJ15" s="57"/>
      <c r="AK15" s="57"/>
    </row>
    <row r="16" customHeight="1" spans="1:37">
      <c r="B16" s="1">
        <v>47</v>
      </c>
      <c r="C16" s="1" t="s">
        <v>170</v>
      </c>
      <c r="D16" s="1" t="s">
        <v>73</v>
      </c>
      <c r="E16" s="1">
        <v>5</v>
      </c>
      <c r="F16" s="1">
        <v>6</v>
      </c>
      <c r="G16" s="1" t="s">
        <v>168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>
        <v>22</v>
      </c>
      <c r="V16" s="1" t="s">
        <v>168</v>
      </c>
      <c r="W16" s="1" t="s">
        <v>164</v>
      </c>
      <c r="X16" s="1">
        <v>6</v>
      </c>
      <c r="Y16" s="1" t="s">
        <v>161</v>
      </c>
      <c r="Z16" s="1">
        <v>11</v>
      </c>
      <c r="AA16" s="1" t="s">
        <v>161</v>
      </c>
      <c r="AB16" s="1">
        <v>7</v>
      </c>
      <c r="AC16" s="1" t="s">
        <v>161</v>
      </c>
      <c r="AD16" s="1">
        <v>9</v>
      </c>
      <c r="AE16" s="1" t="s">
        <v>161</v>
      </c>
      <c r="AF16" s="57"/>
      <c r="AG16" s="57"/>
      <c r="AH16" s="1"/>
      <c r="AI16" s="1"/>
      <c r="AJ16" s="57"/>
      <c r="AK16" s="57"/>
    </row>
    <row r="17" customHeight="1" spans="2:37">
      <c r="B17" s="1">
        <v>39</v>
      </c>
      <c r="C17" s="1" t="s">
        <v>74</v>
      </c>
      <c r="D17" s="1" t="s">
        <v>74</v>
      </c>
      <c r="E17" s="1">
        <v>5</v>
      </c>
      <c r="F17" s="1">
        <v>6</v>
      </c>
      <c r="G17" s="1" t="s">
        <v>169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>
        <v>21</v>
      </c>
      <c r="V17" s="1" t="s">
        <v>169</v>
      </c>
      <c r="W17" s="1" t="s">
        <v>164</v>
      </c>
      <c r="X17" s="1">
        <v>10</v>
      </c>
      <c r="Y17" s="1" t="s">
        <v>161</v>
      </c>
      <c r="Z17" s="1">
        <v>13</v>
      </c>
      <c r="AA17" s="1" t="s">
        <v>161</v>
      </c>
      <c r="AB17" s="1">
        <v>6</v>
      </c>
      <c r="AC17" s="1" t="s">
        <v>161</v>
      </c>
      <c r="AD17" s="1">
        <v>6</v>
      </c>
      <c r="AE17" s="1" t="s">
        <v>161</v>
      </c>
      <c r="AF17" s="57"/>
      <c r="AG17" s="57"/>
      <c r="AH17" s="1"/>
      <c r="AI17" s="1"/>
      <c r="AJ17" s="57"/>
      <c r="AK17" s="57"/>
    </row>
    <row r="18" customHeight="1" spans="2:37">
      <c r="B18" s="1">
        <v>38</v>
      </c>
      <c r="C18" s="1" t="s">
        <v>61</v>
      </c>
      <c r="D18" s="1" t="s">
        <v>62</v>
      </c>
      <c r="E18" s="1">
        <v>5</v>
      </c>
      <c r="F18" s="1">
        <v>2</v>
      </c>
      <c r="G18" s="1" t="s">
        <v>162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>
        <v>15</v>
      </c>
      <c r="V18" s="1" t="s">
        <v>162</v>
      </c>
      <c r="W18" s="1" t="s">
        <v>161</v>
      </c>
      <c r="X18" s="1">
        <v>4</v>
      </c>
      <c r="Y18" s="1" t="s">
        <v>161</v>
      </c>
      <c r="Z18" s="1">
        <v>12</v>
      </c>
      <c r="AA18" s="1" t="s">
        <v>161</v>
      </c>
      <c r="AB18" s="1" t="s">
        <v>33</v>
      </c>
      <c r="AC18" s="1"/>
      <c r="AD18" s="1">
        <v>11</v>
      </c>
      <c r="AE18" s="1" t="s">
        <v>161</v>
      </c>
      <c r="AF18" s="57"/>
      <c r="AG18" s="57"/>
      <c r="AH18" s="58">
        <v>2</v>
      </c>
      <c r="AI18" s="1" t="s">
        <v>161</v>
      </c>
      <c r="AJ18" s="57"/>
      <c r="AK18" s="57"/>
    </row>
    <row r="19" customHeight="1" spans="2:37">
      <c r="B19" s="1">
        <v>112</v>
      </c>
      <c r="C19" s="59" t="s">
        <v>66</v>
      </c>
      <c r="D19" s="59" t="s">
        <v>66</v>
      </c>
      <c r="E19" s="1">
        <v>4</v>
      </c>
      <c r="F19" s="1">
        <v>1</v>
      </c>
      <c r="G19" s="1" t="s">
        <v>33</v>
      </c>
      <c r="H19" s="60">
        <v>5</v>
      </c>
      <c r="I19" s="1" t="s">
        <v>161</v>
      </c>
      <c r="J19" s="1">
        <v>9</v>
      </c>
      <c r="K19" s="1" t="s">
        <v>161</v>
      </c>
      <c r="L19" s="56">
        <v>1</v>
      </c>
      <c r="M19" s="1" t="s">
        <v>161</v>
      </c>
      <c r="N19" s="1">
        <v>2</v>
      </c>
      <c r="O19" s="1" t="s">
        <v>161</v>
      </c>
      <c r="P19" s="1"/>
      <c r="Q19" s="1"/>
      <c r="R19" s="1"/>
      <c r="S19" s="1"/>
      <c r="T19" s="1"/>
      <c r="U19" s="1" t="s">
        <v>33</v>
      </c>
      <c r="V19" s="1"/>
      <c r="W19" s="1"/>
      <c r="X19" s="1" t="s">
        <v>33</v>
      </c>
      <c r="Y19" s="1"/>
      <c r="Z19" s="1" t="s">
        <v>33</v>
      </c>
      <c r="AA19" s="1"/>
      <c r="AB19" s="1"/>
      <c r="AC19" s="1"/>
      <c r="AD19" s="1" t="s">
        <v>33</v>
      </c>
      <c r="AE19" s="1"/>
      <c r="AF19" s="57"/>
      <c r="AG19" s="57"/>
      <c r="AH19" s="57" t="s">
        <v>33</v>
      </c>
      <c r="AI19" s="57"/>
      <c r="AJ19" s="57"/>
      <c r="AK19" s="57"/>
    </row>
    <row r="20" customHeight="1" spans="2:37">
      <c r="B20" s="1">
        <v>26</v>
      </c>
      <c r="C20" s="59">
        <v>123568024</v>
      </c>
      <c r="D20" s="59">
        <v>123568024</v>
      </c>
      <c r="E20" s="1">
        <v>4</v>
      </c>
      <c r="F20" s="1">
        <v>2</v>
      </c>
      <c r="G20" s="1" t="s">
        <v>165</v>
      </c>
      <c r="H20" s="60">
        <v>6</v>
      </c>
      <c r="I20" s="1" t="s">
        <v>161</v>
      </c>
      <c r="J20" s="1">
        <v>7</v>
      </c>
      <c r="K20" s="1" t="s">
        <v>161</v>
      </c>
      <c r="L20" s="56">
        <v>2</v>
      </c>
      <c r="M20" s="1" t="s">
        <v>161</v>
      </c>
      <c r="N20" s="1" t="s">
        <v>33</v>
      </c>
      <c r="O20" s="1"/>
      <c r="P20" s="1"/>
      <c r="Q20" s="1"/>
      <c r="R20" s="1"/>
      <c r="S20" s="1"/>
      <c r="T20" s="1"/>
      <c r="U20" s="1">
        <v>4</v>
      </c>
      <c r="V20" s="1" t="s">
        <v>165</v>
      </c>
      <c r="W20" s="1" t="s">
        <v>161</v>
      </c>
      <c r="X20" s="1"/>
      <c r="Y20" s="1"/>
      <c r="Z20" s="1"/>
      <c r="AA20" s="1"/>
      <c r="AB20" s="1"/>
      <c r="AC20" s="1"/>
      <c r="AD20" s="1"/>
      <c r="AE20" s="1"/>
      <c r="AF20" s="57"/>
      <c r="AG20" s="57"/>
      <c r="AH20" s="57"/>
      <c r="AI20" s="57"/>
      <c r="AJ20" s="57"/>
      <c r="AK20" s="57"/>
    </row>
    <row r="21" customHeight="1" spans="2:37">
      <c r="B21" s="1">
        <v>80</v>
      </c>
      <c r="C21" s="59" t="s">
        <v>131</v>
      </c>
      <c r="D21" s="59" t="s">
        <v>132</v>
      </c>
      <c r="E21" s="1">
        <v>4</v>
      </c>
      <c r="F21" s="1">
        <v>1</v>
      </c>
      <c r="G21" s="1" t="s">
        <v>165</v>
      </c>
      <c r="H21" s="60">
        <v>2</v>
      </c>
      <c r="I21" s="1" t="s">
        <v>161</v>
      </c>
      <c r="J21" s="1">
        <v>3</v>
      </c>
      <c r="K21" s="1" t="s">
        <v>161</v>
      </c>
      <c r="L21" s="1" t="s">
        <v>33</v>
      </c>
      <c r="M21" s="1"/>
      <c r="N21" s="1"/>
      <c r="O21" s="1"/>
      <c r="P21" s="1"/>
      <c r="Q21" s="1"/>
      <c r="R21" s="1"/>
      <c r="S21" s="1"/>
      <c r="T21" s="1"/>
      <c r="U21" s="1">
        <v>1</v>
      </c>
      <c r="V21" s="1" t="s">
        <v>165</v>
      </c>
      <c r="W21" s="1" t="s">
        <v>161</v>
      </c>
      <c r="X21" s="1"/>
      <c r="Y21" s="1"/>
      <c r="Z21" s="1"/>
      <c r="AA21" s="1"/>
      <c r="AB21" s="1"/>
      <c r="AC21" s="1"/>
      <c r="AD21" s="1"/>
      <c r="AE21" s="1"/>
      <c r="AF21" s="57"/>
      <c r="AG21" s="57"/>
      <c r="AH21" s="58">
        <v>1</v>
      </c>
      <c r="AI21" s="1" t="s">
        <v>161</v>
      </c>
      <c r="AJ21" s="57"/>
      <c r="AK21" s="57"/>
    </row>
    <row r="22" customHeight="1" spans="2:37">
      <c r="B22" s="1">
        <v>70</v>
      </c>
      <c r="C22" s="1" t="s">
        <v>135</v>
      </c>
      <c r="D22" s="1" t="s">
        <v>135</v>
      </c>
      <c r="E22" s="1">
        <v>4</v>
      </c>
      <c r="F22" s="1">
        <v>7</v>
      </c>
      <c r="G22" s="1" t="s">
        <v>168</v>
      </c>
      <c r="H22" s="1" t="s">
        <v>33</v>
      </c>
      <c r="I22" s="1"/>
      <c r="J22" s="1">
        <v>12</v>
      </c>
      <c r="K22" s="1" t="s">
        <v>161</v>
      </c>
      <c r="L22" s="56">
        <v>7</v>
      </c>
      <c r="M22" s="1" t="s">
        <v>161</v>
      </c>
      <c r="N22" s="1"/>
      <c r="O22" s="1"/>
      <c r="P22" s="1">
        <v>15</v>
      </c>
      <c r="Q22" s="1" t="s">
        <v>161</v>
      </c>
      <c r="R22" s="1"/>
      <c r="S22" s="1"/>
      <c r="T22" s="1"/>
      <c r="U22" s="1">
        <v>23</v>
      </c>
      <c r="V22" s="1" t="s">
        <v>168</v>
      </c>
      <c r="W22" s="1" t="s">
        <v>164</v>
      </c>
      <c r="X22" s="1"/>
      <c r="Y22" s="1"/>
      <c r="Z22" s="1"/>
      <c r="AA22" s="1"/>
      <c r="AB22" s="1"/>
      <c r="AC22" s="1"/>
      <c r="AD22" s="1"/>
      <c r="AE22" s="1"/>
      <c r="AF22" s="57"/>
      <c r="AG22" s="57"/>
      <c r="AH22" s="57" t="s">
        <v>33</v>
      </c>
      <c r="AI22" s="57"/>
      <c r="AJ22" s="57"/>
      <c r="AK22" s="57"/>
    </row>
    <row r="23" customHeight="1" spans="2:37">
      <c r="B23" s="1"/>
      <c r="C23" s="1"/>
      <c r="D23" s="1" t="s">
        <v>119</v>
      </c>
      <c r="E23" s="1">
        <v>4</v>
      </c>
      <c r="F23" s="1">
        <v>3</v>
      </c>
      <c r="G23" s="1" t="s">
        <v>169</v>
      </c>
      <c r="H23" s="1"/>
      <c r="I23" s="1"/>
      <c r="J23" s="1">
        <v>19</v>
      </c>
      <c r="K23" s="1" t="s">
        <v>164</v>
      </c>
      <c r="L23" s="1" t="s">
        <v>33</v>
      </c>
      <c r="M23" s="1"/>
      <c r="N23" s="1">
        <v>9</v>
      </c>
      <c r="O23" s="1" t="s">
        <v>161</v>
      </c>
      <c r="P23" s="1">
        <v>3</v>
      </c>
      <c r="Q23" s="1" t="s">
        <v>161</v>
      </c>
      <c r="R23" s="1">
        <v>17</v>
      </c>
      <c r="S23" s="1" t="s">
        <v>169</v>
      </c>
      <c r="T23" s="1" t="s">
        <v>164</v>
      </c>
      <c r="U23" s="1" t="s">
        <v>33</v>
      </c>
      <c r="V23" s="1"/>
      <c r="W23" s="1"/>
      <c r="X23" s="1"/>
      <c r="Y23" s="1"/>
      <c r="Z23" s="1"/>
      <c r="AA23" s="1"/>
      <c r="AB23" s="1"/>
      <c r="AC23" s="1"/>
      <c r="AD23" s="1"/>
      <c r="AE23" s="1"/>
      <c r="AF23" s="57"/>
      <c r="AG23" s="57"/>
      <c r="AH23" s="57"/>
      <c r="AI23" s="57"/>
      <c r="AJ23" s="57"/>
      <c r="AK23" s="57"/>
    </row>
    <row r="24" customHeight="1" spans="2:37">
      <c r="B24" s="1">
        <v>71</v>
      </c>
      <c r="C24" s="1" t="s">
        <v>80</v>
      </c>
      <c r="D24" s="1" t="s">
        <v>81</v>
      </c>
      <c r="E24" s="1">
        <v>4</v>
      </c>
      <c r="F24" s="1">
        <v>10</v>
      </c>
      <c r="G24" s="1" t="s">
        <v>33</v>
      </c>
      <c r="H24" s="1"/>
      <c r="I24" s="1"/>
      <c r="J24" s="1">
        <v>14</v>
      </c>
      <c r="K24" s="1" t="s">
        <v>161</v>
      </c>
      <c r="L24" s="1"/>
      <c r="M24" s="1"/>
      <c r="N24" s="1" t="s">
        <v>33</v>
      </c>
      <c r="O24" s="1"/>
      <c r="P24" s="1" t="s">
        <v>33</v>
      </c>
      <c r="Q24" s="1"/>
      <c r="R24" s="1" t="s">
        <v>33</v>
      </c>
      <c r="S24" s="1"/>
      <c r="T24" s="1"/>
      <c r="U24" s="1"/>
      <c r="V24" s="1"/>
      <c r="W24" s="1"/>
      <c r="X24" s="1"/>
      <c r="Y24" s="1"/>
      <c r="Z24" s="1">
        <v>15</v>
      </c>
      <c r="AA24" s="1" t="s">
        <v>161</v>
      </c>
      <c r="AB24" s="1">
        <v>10</v>
      </c>
      <c r="AC24" s="1" t="s">
        <v>161</v>
      </c>
      <c r="AD24" s="1">
        <v>10</v>
      </c>
      <c r="AE24" s="1" t="s">
        <v>161</v>
      </c>
      <c r="AF24" s="57"/>
      <c r="AG24" s="57"/>
      <c r="AH24" s="57"/>
      <c r="AI24" s="57"/>
      <c r="AJ24" s="57"/>
      <c r="AK24" s="57"/>
    </row>
    <row r="25" customHeight="1" spans="2:37">
      <c r="B25" s="1">
        <v>22</v>
      </c>
      <c r="C25" s="59" t="s">
        <v>116</v>
      </c>
      <c r="D25" s="59" t="s">
        <v>116</v>
      </c>
      <c r="E25" s="1">
        <v>3</v>
      </c>
      <c r="F25" s="60">
        <v>1</v>
      </c>
      <c r="G25" s="1" t="s">
        <v>165</v>
      </c>
      <c r="H25" s="60">
        <v>13</v>
      </c>
      <c r="I25" s="1" t="s">
        <v>161</v>
      </c>
      <c r="J25" s="1" t="s">
        <v>33</v>
      </c>
      <c r="K25" s="1"/>
      <c r="L25" s="1"/>
      <c r="M25" s="1"/>
      <c r="N25" s="1"/>
      <c r="O25" s="1"/>
      <c r="P25" s="1">
        <v>1</v>
      </c>
      <c r="Q25" s="1" t="s">
        <v>161</v>
      </c>
      <c r="R25" s="1"/>
      <c r="S25" s="1"/>
      <c r="T25" s="1"/>
      <c r="U25" s="1">
        <v>2</v>
      </c>
      <c r="V25" s="1" t="s">
        <v>165</v>
      </c>
      <c r="W25" s="1" t="s">
        <v>161</v>
      </c>
      <c r="X25" s="1"/>
      <c r="Y25" s="1"/>
      <c r="Z25" s="1" t="s">
        <v>33</v>
      </c>
      <c r="AA25" s="1"/>
      <c r="AB25" s="1" t="s">
        <v>33</v>
      </c>
      <c r="AC25" s="1"/>
      <c r="AD25" s="1" t="s">
        <v>33</v>
      </c>
      <c r="AE25" s="1"/>
      <c r="AF25" s="57"/>
      <c r="AG25" s="57"/>
      <c r="AH25" s="57"/>
      <c r="AI25" s="57"/>
      <c r="AJ25" s="57"/>
      <c r="AK25" s="57"/>
    </row>
    <row r="26" customHeight="1" spans="2:37">
      <c r="B26" s="1"/>
      <c r="C26" s="62"/>
      <c r="D26" s="62" t="s">
        <v>134</v>
      </c>
      <c r="E26" s="1">
        <v>3</v>
      </c>
      <c r="F26" s="56">
        <v>10</v>
      </c>
      <c r="G26" s="1" t="s">
        <v>33</v>
      </c>
      <c r="H26" s="1" t="s">
        <v>33</v>
      </c>
      <c r="I26" s="1"/>
      <c r="J26" s="1"/>
      <c r="K26" s="1"/>
      <c r="L26" s="56">
        <v>16</v>
      </c>
      <c r="M26" s="1" t="s">
        <v>161</v>
      </c>
      <c r="N26" s="1">
        <v>10</v>
      </c>
      <c r="O26" s="1" t="s">
        <v>161</v>
      </c>
      <c r="P26" s="1">
        <v>19</v>
      </c>
      <c r="Q26" s="1" t="s">
        <v>164</v>
      </c>
      <c r="R26" s="1"/>
      <c r="S26" s="1"/>
      <c r="T26" s="1"/>
      <c r="U26" s="1" t="s">
        <v>33</v>
      </c>
      <c r="V26" s="1"/>
      <c r="W26" s="1"/>
      <c r="X26" s="1"/>
      <c r="Y26" s="1"/>
      <c r="Z26" s="1"/>
      <c r="AA26" s="1"/>
      <c r="AB26" s="1"/>
      <c r="AC26" s="1"/>
      <c r="AD26" s="1"/>
      <c r="AE26" s="1"/>
      <c r="AF26" s="57"/>
      <c r="AG26" s="57"/>
      <c r="AH26" s="57"/>
      <c r="AI26" s="57"/>
      <c r="AJ26" s="57"/>
      <c r="AK26" s="57"/>
    </row>
    <row r="27" customHeight="1" spans="2:37">
      <c r="B27" s="1">
        <v>69</v>
      </c>
      <c r="C27" s="62" t="s">
        <v>92</v>
      </c>
      <c r="D27" s="62" t="s">
        <v>93</v>
      </c>
      <c r="E27" s="1">
        <v>3</v>
      </c>
      <c r="F27" s="56">
        <v>2</v>
      </c>
      <c r="G27" s="1" t="s">
        <v>33</v>
      </c>
      <c r="H27" s="1"/>
      <c r="I27" s="1"/>
      <c r="J27" s="1"/>
      <c r="K27" s="1"/>
      <c r="L27" s="56">
        <v>6</v>
      </c>
      <c r="M27" s="1" t="s">
        <v>161</v>
      </c>
      <c r="N27" s="1" t="s">
        <v>33</v>
      </c>
      <c r="O27" s="1"/>
      <c r="P27" s="1">
        <v>2</v>
      </c>
      <c r="Q27" s="1" t="s">
        <v>161</v>
      </c>
      <c r="R27" s="1"/>
      <c r="S27" s="1"/>
      <c r="T27" s="1"/>
      <c r="U27" s="1"/>
      <c r="V27" s="1"/>
      <c r="W27" s="1"/>
      <c r="X27" s="1"/>
      <c r="Y27" s="1"/>
      <c r="Z27" s="1">
        <v>6</v>
      </c>
      <c r="AA27" s="1" t="s">
        <v>161</v>
      </c>
      <c r="AB27" s="1"/>
      <c r="AC27" s="1"/>
      <c r="AD27" s="1"/>
      <c r="AE27" s="1"/>
      <c r="AF27" s="57"/>
      <c r="AG27" s="57"/>
      <c r="AH27" s="57"/>
      <c r="AI27" s="57"/>
      <c r="AJ27" s="57"/>
      <c r="AK27" s="57"/>
    </row>
    <row r="28" customHeight="1" spans="2:37">
      <c r="B28" s="1"/>
      <c r="C28" s="1"/>
      <c r="D28" s="1" t="s">
        <v>94</v>
      </c>
      <c r="E28" s="1">
        <v>3</v>
      </c>
      <c r="F28" s="1">
        <v>5</v>
      </c>
      <c r="G28" s="1" t="s">
        <v>160</v>
      </c>
      <c r="H28" s="1"/>
      <c r="I28" s="1"/>
      <c r="J28" s="1"/>
      <c r="K28" s="1"/>
      <c r="L28" s="1" t="s">
        <v>33</v>
      </c>
      <c r="M28" s="1"/>
      <c r="N28" s="1">
        <v>5</v>
      </c>
      <c r="O28" s="1" t="s">
        <v>161</v>
      </c>
      <c r="P28" s="1">
        <v>10</v>
      </c>
      <c r="Q28" s="1" t="s">
        <v>161</v>
      </c>
      <c r="R28" s="1">
        <v>6</v>
      </c>
      <c r="S28" s="1" t="s">
        <v>160</v>
      </c>
      <c r="T28" s="1" t="s">
        <v>161</v>
      </c>
      <c r="U28" s="1"/>
      <c r="V28" s="1"/>
      <c r="W28" s="1"/>
      <c r="X28" s="1"/>
      <c r="Y28" s="1"/>
      <c r="Z28" s="1" t="s">
        <v>33</v>
      </c>
      <c r="AA28" s="1"/>
      <c r="AB28" s="1"/>
      <c r="AC28" s="1"/>
      <c r="AD28" s="1"/>
      <c r="AE28" s="1"/>
      <c r="AF28" s="57"/>
      <c r="AG28" s="57"/>
      <c r="AH28" s="57"/>
      <c r="AI28" s="57"/>
      <c r="AJ28" s="57"/>
      <c r="AK28" s="57"/>
    </row>
    <row r="29" customHeight="1" spans="2:37">
      <c r="B29" s="1">
        <v>35</v>
      </c>
      <c r="C29" s="1" t="s">
        <v>142</v>
      </c>
      <c r="D29" s="1" t="s">
        <v>143</v>
      </c>
      <c r="E29" s="1">
        <v>3</v>
      </c>
      <c r="F29" s="1">
        <v>12</v>
      </c>
      <c r="G29" s="1" t="s">
        <v>167</v>
      </c>
      <c r="H29" s="1"/>
      <c r="I29" s="1"/>
      <c r="J29" s="1"/>
      <c r="K29" s="1"/>
      <c r="L29" s="1"/>
      <c r="M29" s="1"/>
      <c r="N29" s="1" t="s">
        <v>33</v>
      </c>
      <c r="O29" s="1"/>
      <c r="P29" s="1">
        <v>17</v>
      </c>
      <c r="Q29" s="1" t="s">
        <v>164</v>
      </c>
      <c r="R29" s="1">
        <v>12</v>
      </c>
      <c r="S29" s="1" t="s">
        <v>167</v>
      </c>
      <c r="T29" s="1" t="s">
        <v>161</v>
      </c>
      <c r="U29" s="1">
        <v>19</v>
      </c>
      <c r="V29" s="1" t="s">
        <v>168</v>
      </c>
      <c r="W29" s="1" t="s">
        <v>164</v>
      </c>
      <c r="X29" s="1"/>
      <c r="Y29" s="1"/>
      <c r="Z29" s="1"/>
      <c r="AA29" s="1"/>
      <c r="AB29" s="1"/>
      <c r="AC29" s="1"/>
      <c r="AD29" s="1"/>
      <c r="AE29" s="1"/>
      <c r="AF29" s="57"/>
      <c r="AG29" s="57"/>
      <c r="AH29" s="57"/>
      <c r="AI29" s="57"/>
      <c r="AJ29" s="57"/>
      <c r="AK29" s="57"/>
    </row>
    <row r="30" customHeight="1" spans="2:37">
      <c r="B30" s="1">
        <v>120</v>
      </c>
      <c r="C30" s="1" t="s">
        <v>98</v>
      </c>
      <c r="D30" s="1" t="s">
        <v>98</v>
      </c>
      <c r="E30" s="1">
        <v>3</v>
      </c>
      <c r="F30" s="1">
        <v>7</v>
      </c>
      <c r="G30" s="1" t="s">
        <v>160</v>
      </c>
      <c r="H30" s="1"/>
      <c r="I30" s="1"/>
      <c r="J30" s="1"/>
      <c r="K30" s="1"/>
      <c r="L30" s="1"/>
      <c r="M30" s="1"/>
      <c r="N30" s="1"/>
      <c r="O30" s="1"/>
      <c r="P30" s="1">
        <v>12</v>
      </c>
      <c r="Q30" s="1" t="s">
        <v>161</v>
      </c>
      <c r="R30" s="1">
        <v>7</v>
      </c>
      <c r="S30" s="1" t="s">
        <v>160</v>
      </c>
      <c r="T30" s="1" t="s">
        <v>161</v>
      </c>
      <c r="U30" s="1" t="s">
        <v>33</v>
      </c>
      <c r="V30" s="1"/>
      <c r="W30" s="1"/>
      <c r="X30" s="1"/>
      <c r="Y30" s="1"/>
      <c r="Z30" s="1"/>
      <c r="AA30" s="1"/>
      <c r="AB30" s="1"/>
      <c r="AC30" s="1"/>
      <c r="AD30" s="1">
        <v>3</v>
      </c>
      <c r="AE30" s="1" t="s">
        <v>161</v>
      </c>
      <c r="AF30" s="57"/>
      <c r="AG30" s="57"/>
      <c r="AH30" s="57"/>
      <c r="AI30" s="57"/>
      <c r="AJ30" s="57"/>
      <c r="AK30" s="57"/>
    </row>
    <row r="31" customHeight="1" spans="2:37">
      <c r="B31" s="1">
        <v>124</v>
      </c>
      <c r="C31" s="1" t="s">
        <v>90</v>
      </c>
      <c r="D31" s="1" t="s">
        <v>91</v>
      </c>
      <c r="E31" s="1">
        <v>3</v>
      </c>
      <c r="F31" s="1">
        <v>4</v>
      </c>
      <c r="G31" s="1" t="s">
        <v>160</v>
      </c>
      <c r="H31" s="1"/>
      <c r="I31" s="1"/>
      <c r="J31" s="1"/>
      <c r="K31" s="1"/>
      <c r="L31" s="1"/>
      <c r="M31" s="1"/>
      <c r="N31" s="1"/>
      <c r="O31" s="1"/>
      <c r="P31" s="1">
        <v>4</v>
      </c>
      <c r="Q31" s="1" t="s">
        <v>161</v>
      </c>
      <c r="R31" s="1" t="s">
        <v>33</v>
      </c>
      <c r="S31" s="1"/>
      <c r="T31" s="1"/>
      <c r="U31" s="1">
        <v>10</v>
      </c>
      <c r="V31" s="1" t="s">
        <v>160</v>
      </c>
      <c r="W31" s="1" t="s">
        <v>161</v>
      </c>
      <c r="X31" s="1"/>
      <c r="Y31" s="1"/>
      <c r="Z31" s="1">
        <v>4</v>
      </c>
      <c r="AA31" s="1" t="s">
        <v>161</v>
      </c>
      <c r="AB31" s="1"/>
      <c r="AC31" s="1"/>
      <c r="AD31" s="63" t="s">
        <v>33</v>
      </c>
      <c r="AE31" s="63"/>
      <c r="AF31" s="57"/>
      <c r="AG31" s="57"/>
      <c r="AH31" s="57"/>
      <c r="AI31" s="57"/>
      <c r="AJ31" s="57"/>
      <c r="AK31" s="57"/>
    </row>
    <row r="32" customHeight="1" spans="2:37">
      <c r="B32" s="1">
        <v>40</v>
      </c>
      <c r="C32" s="1" t="s">
        <v>83</v>
      </c>
      <c r="D32" s="1" t="s">
        <v>83</v>
      </c>
      <c r="E32" s="1">
        <v>3</v>
      </c>
      <c r="F32" s="1">
        <v>11</v>
      </c>
      <c r="G32" s="1" t="s">
        <v>167</v>
      </c>
      <c r="H32" s="1"/>
      <c r="I32" s="1"/>
      <c r="J32" s="1"/>
      <c r="K32" s="1"/>
      <c r="L32" s="1"/>
      <c r="M32" s="1"/>
      <c r="N32" s="1"/>
      <c r="O32" s="1"/>
      <c r="P32" s="1" t="s">
        <v>33</v>
      </c>
      <c r="Q32" s="1"/>
      <c r="R32" s="1">
        <v>16</v>
      </c>
      <c r="S32" s="1" t="s">
        <v>167</v>
      </c>
      <c r="T32" s="1" t="s">
        <v>161</v>
      </c>
      <c r="U32" s="1">
        <v>17</v>
      </c>
      <c r="V32" s="1" t="s">
        <v>167</v>
      </c>
      <c r="W32" s="1" t="s">
        <v>161</v>
      </c>
      <c r="X32" s="1">
        <v>11</v>
      </c>
      <c r="Y32" s="1" t="s">
        <v>161</v>
      </c>
      <c r="Z32" s="1" t="s">
        <v>33</v>
      </c>
      <c r="AA32" s="1"/>
      <c r="AB32" s="1"/>
      <c r="AC32" s="1"/>
      <c r="AD32" s="63"/>
      <c r="AE32" s="63"/>
      <c r="AF32" s="57"/>
      <c r="AG32" s="57"/>
      <c r="AH32" s="57"/>
      <c r="AI32" s="57"/>
      <c r="AJ32" s="57"/>
      <c r="AK32" s="57"/>
    </row>
    <row r="33" customHeight="1" spans="2:37">
      <c r="B33" s="1">
        <v>56</v>
      </c>
      <c r="C33" s="1" t="s">
        <v>59</v>
      </c>
      <c r="D33" s="1" t="s">
        <v>59</v>
      </c>
      <c r="E33" s="1">
        <v>3</v>
      </c>
      <c r="F33" s="1">
        <v>10</v>
      </c>
      <c r="G33" s="1" t="s">
        <v>167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>
        <v>14</v>
      </c>
      <c r="S33" s="1" t="s">
        <v>167</v>
      </c>
      <c r="T33" s="1" t="s">
        <v>161</v>
      </c>
      <c r="U33" s="1">
        <v>16</v>
      </c>
      <c r="V33" s="1" t="s">
        <v>167</v>
      </c>
      <c r="W33" s="1" t="s">
        <v>161</v>
      </c>
      <c r="X33" s="1" t="s">
        <v>33</v>
      </c>
      <c r="Y33" s="1"/>
      <c r="Z33" s="1">
        <v>10</v>
      </c>
      <c r="AA33" s="1" t="s">
        <v>161</v>
      </c>
      <c r="AB33" s="1"/>
      <c r="AC33" s="1"/>
      <c r="AD33" s="63"/>
      <c r="AE33" s="63"/>
      <c r="AF33" s="57"/>
      <c r="AG33" s="57"/>
      <c r="AH33" s="57"/>
      <c r="AI33" s="57"/>
      <c r="AJ33" s="57"/>
      <c r="AK33" s="57"/>
    </row>
    <row r="34" customHeight="1" spans="2:37">
      <c r="B34" s="1">
        <v>3</v>
      </c>
      <c r="C34" s="1" t="s">
        <v>99</v>
      </c>
      <c r="D34" s="1" t="s">
        <v>171</v>
      </c>
      <c r="E34" s="1">
        <v>3</v>
      </c>
      <c r="F34" s="1">
        <v>3</v>
      </c>
      <c r="G34" s="1" t="s">
        <v>165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 t="s">
        <v>33</v>
      </c>
      <c r="S34" s="1"/>
      <c r="T34" s="1"/>
      <c r="U34" s="1">
        <v>3</v>
      </c>
      <c r="V34" s="1" t="s">
        <v>165</v>
      </c>
      <c r="W34" s="1" t="s">
        <v>161</v>
      </c>
      <c r="X34" s="1">
        <v>12</v>
      </c>
      <c r="Y34" s="1" t="s">
        <v>164</v>
      </c>
      <c r="Z34" s="1">
        <v>16</v>
      </c>
      <c r="AA34" s="1" t="s">
        <v>161</v>
      </c>
      <c r="AB34" s="1"/>
      <c r="AC34" s="1"/>
      <c r="AD34" s="63"/>
      <c r="AE34" s="63"/>
      <c r="AF34" s="57"/>
      <c r="AG34" s="57"/>
      <c r="AH34" s="57"/>
      <c r="AI34" s="57"/>
      <c r="AJ34" s="57"/>
      <c r="AK34" s="57"/>
    </row>
    <row r="35" customHeight="1" spans="2:37">
      <c r="B35" s="1">
        <v>158</v>
      </c>
      <c r="C35" s="47" t="s">
        <v>79</v>
      </c>
      <c r="D35" s="1" t="s">
        <v>79</v>
      </c>
      <c r="E35" s="1">
        <v>3</v>
      </c>
      <c r="F35" s="1">
        <v>4</v>
      </c>
      <c r="G35" s="1" t="s">
        <v>33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 t="s">
        <v>33</v>
      </c>
      <c r="V35" s="1"/>
      <c r="W35" s="1"/>
      <c r="X35" s="63" t="s">
        <v>33</v>
      </c>
      <c r="Y35" s="63"/>
      <c r="Z35" s="63" t="s">
        <v>33</v>
      </c>
      <c r="AA35" s="63"/>
      <c r="AB35" s="1">
        <v>5</v>
      </c>
      <c r="AC35" s="1" t="s">
        <v>161</v>
      </c>
      <c r="AD35" s="63"/>
      <c r="AE35" s="63"/>
      <c r="AF35" s="57"/>
      <c r="AG35" s="57"/>
      <c r="AH35" s="58">
        <v>7</v>
      </c>
      <c r="AI35" s="1" t="s">
        <v>161</v>
      </c>
      <c r="AJ35" s="48">
        <v>4</v>
      </c>
      <c r="AK35" s="48" t="s">
        <v>161</v>
      </c>
    </row>
    <row r="36" customHeight="1" spans="2:37">
      <c r="B36" s="1">
        <v>59</v>
      </c>
      <c r="C36" s="59" t="s">
        <v>109</v>
      </c>
      <c r="D36" s="59" t="s">
        <v>109</v>
      </c>
      <c r="E36" s="1">
        <v>2</v>
      </c>
      <c r="F36" s="1">
        <v>1</v>
      </c>
      <c r="G36" s="1" t="s">
        <v>33</v>
      </c>
      <c r="H36" s="60">
        <v>1</v>
      </c>
      <c r="I36" s="1" t="s">
        <v>161</v>
      </c>
      <c r="J36" s="1">
        <v>2</v>
      </c>
      <c r="K36" s="1" t="s">
        <v>161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63"/>
      <c r="Y36" s="63"/>
      <c r="Z36" s="63"/>
      <c r="AA36" s="63"/>
      <c r="AB36" s="1" t="s">
        <v>33</v>
      </c>
      <c r="AC36" s="1"/>
      <c r="AD36" s="63"/>
      <c r="AE36" s="63"/>
      <c r="AF36" s="57"/>
      <c r="AG36" s="57"/>
      <c r="AH36" s="1" t="s">
        <v>33</v>
      </c>
      <c r="AI36" s="1"/>
      <c r="AJ36" s="1" t="s">
        <v>33</v>
      </c>
      <c r="AK36" s="1"/>
    </row>
    <row r="37" customHeight="1" spans="2:37">
      <c r="B37" s="1">
        <v>19</v>
      </c>
      <c r="C37" s="59" t="s">
        <v>123</v>
      </c>
      <c r="D37" s="59" t="s">
        <v>123</v>
      </c>
      <c r="E37" s="1">
        <v>2</v>
      </c>
      <c r="F37" s="1">
        <v>1</v>
      </c>
      <c r="G37" s="1" t="s">
        <v>33</v>
      </c>
      <c r="H37" s="60">
        <v>3</v>
      </c>
      <c r="I37" s="1" t="s">
        <v>161</v>
      </c>
      <c r="J37" s="1">
        <v>1</v>
      </c>
      <c r="K37" s="1" t="s">
        <v>161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63"/>
      <c r="Y37" s="63"/>
      <c r="Z37" s="63"/>
      <c r="AA37" s="63"/>
      <c r="AB37" s="1"/>
      <c r="AC37" s="1"/>
      <c r="AD37" s="63"/>
      <c r="AE37" s="63"/>
      <c r="AF37" s="57"/>
      <c r="AG37" s="57"/>
      <c r="AH37" s="1"/>
      <c r="AI37" s="1"/>
      <c r="AJ37" s="1"/>
      <c r="AK37" s="1"/>
    </row>
    <row r="38" customHeight="1" spans="2:37">
      <c r="B38" s="1"/>
      <c r="C38" s="59"/>
      <c r="D38" s="59" t="s">
        <v>113</v>
      </c>
      <c r="E38" s="1">
        <v>2</v>
      </c>
      <c r="F38" s="1">
        <v>7</v>
      </c>
      <c r="G38" s="1" t="s">
        <v>33</v>
      </c>
      <c r="H38" s="60">
        <v>7</v>
      </c>
      <c r="I38" s="1" t="s">
        <v>161</v>
      </c>
      <c r="J38" s="1">
        <v>8</v>
      </c>
      <c r="K38" s="1" t="s">
        <v>161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63"/>
      <c r="Y38" s="63"/>
      <c r="Z38" s="63"/>
      <c r="AA38" s="63"/>
      <c r="AB38" s="1"/>
      <c r="AC38" s="1"/>
      <c r="AD38" s="63"/>
      <c r="AE38" s="63"/>
      <c r="AF38" s="57"/>
      <c r="AG38" s="57"/>
      <c r="AH38" s="1"/>
      <c r="AI38" s="1"/>
      <c r="AJ38" s="1"/>
      <c r="AK38" s="1"/>
    </row>
    <row r="39" customHeight="1" spans="2:37">
      <c r="B39" s="1">
        <v>89</v>
      </c>
      <c r="C39" s="59" t="s">
        <v>114</v>
      </c>
      <c r="D39" s="59" t="s">
        <v>115</v>
      </c>
      <c r="E39" s="1">
        <v>2</v>
      </c>
      <c r="F39" s="1">
        <v>10</v>
      </c>
      <c r="G39" s="1" t="s">
        <v>33</v>
      </c>
      <c r="H39" s="60">
        <v>14</v>
      </c>
      <c r="I39" s="1" t="s">
        <v>161</v>
      </c>
      <c r="J39" s="1">
        <v>10</v>
      </c>
      <c r="K39" s="1" t="s">
        <v>161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63"/>
      <c r="Y39" s="63"/>
      <c r="Z39" s="63"/>
      <c r="AA39" s="63"/>
      <c r="AB39" s="1"/>
      <c r="AC39" s="1"/>
      <c r="AD39" s="63"/>
      <c r="AE39" s="63"/>
      <c r="AF39" s="57"/>
      <c r="AG39" s="57"/>
      <c r="AH39" s="1"/>
      <c r="AI39" s="1"/>
      <c r="AJ39" s="1"/>
      <c r="AK39" s="1"/>
    </row>
    <row r="40" customHeight="1" spans="2:37">
      <c r="B40" s="1">
        <v>67</v>
      </c>
      <c r="C40" s="1" t="s">
        <v>107</v>
      </c>
      <c r="D40" s="1" t="s">
        <v>107</v>
      </c>
      <c r="E40" s="1">
        <v>2</v>
      </c>
      <c r="F40" s="1">
        <v>2</v>
      </c>
      <c r="G40" s="1" t="s">
        <v>33</v>
      </c>
      <c r="H40" s="1" t="s">
        <v>33</v>
      </c>
      <c r="I40" s="1"/>
      <c r="J40" s="1">
        <v>4</v>
      </c>
      <c r="K40" s="1" t="s">
        <v>161</v>
      </c>
      <c r="L40" s="56">
        <v>2</v>
      </c>
      <c r="M40" s="1" t="s">
        <v>161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63"/>
      <c r="Y40" s="63"/>
      <c r="Z40" s="63"/>
      <c r="AA40" s="63"/>
      <c r="AB40" s="1"/>
      <c r="AC40" s="1"/>
      <c r="AD40" s="63"/>
      <c r="AE40" s="63"/>
      <c r="AF40" s="57"/>
      <c r="AG40" s="57"/>
      <c r="AH40" s="1"/>
      <c r="AI40" s="1"/>
      <c r="AJ40" s="1"/>
      <c r="AK40" s="1"/>
    </row>
    <row r="41" customHeight="1" spans="2:37">
      <c r="B41" s="1">
        <v>58</v>
      </c>
      <c r="C41" s="1" t="s">
        <v>110</v>
      </c>
      <c r="D41" s="1" t="s">
        <v>111</v>
      </c>
      <c r="E41" s="1">
        <v>2</v>
      </c>
      <c r="F41" s="1">
        <v>8</v>
      </c>
      <c r="G41" s="1" t="s">
        <v>33</v>
      </c>
      <c r="H41" s="1"/>
      <c r="I41" s="1"/>
      <c r="J41" s="1">
        <v>13</v>
      </c>
      <c r="K41" s="1" t="s">
        <v>161</v>
      </c>
      <c r="L41" s="1" t="s">
        <v>33</v>
      </c>
      <c r="M41" s="1"/>
      <c r="N41" s="1"/>
      <c r="O41" s="1"/>
      <c r="P41" s="1">
        <v>8</v>
      </c>
      <c r="Q41" s="1" t="s">
        <v>161</v>
      </c>
      <c r="R41" s="1"/>
      <c r="S41" s="1"/>
      <c r="T41" s="1"/>
      <c r="U41" s="1"/>
      <c r="V41" s="1"/>
      <c r="W41" s="1"/>
      <c r="X41" s="63"/>
      <c r="Y41" s="63"/>
      <c r="Z41" s="63"/>
      <c r="AA41" s="63"/>
      <c r="AB41" s="1"/>
      <c r="AC41" s="1"/>
      <c r="AD41" s="63"/>
      <c r="AE41" s="63"/>
      <c r="AF41" s="57"/>
      <c r="AG41" s="57"/>
      <c r="AH41" s="1"/>
      <c r="AI41" s="1"/>
      <c r="AJ41" s="1"/>
      <c r="AK41" s="1"/>
    </row>
    <row r="42" customHeight="1" spans="2:37">
      <c r="B42" s="1">
        <v>206</v>
      </c>
      <c r="C42" s="1" t="s">
        <v>95</v>
      </c>
      <c r="D42" s="1" t="s">
        <v>96</v>
      </c>
      <c r="E42" s="1">
        <v>2</v>
      </c>
      <c r="F42" s="1">
        <v>10</v>
      </c>
      <c r="G42" s="1" t="s">
        <v>160</v>
      </c>
      <c r="H42" s="1"/>
      <c r="I42" s="1"/>
      <c r="J42" s="1" t="s">
        <v>33</v>
      </c>
      <c r="K42" s="1"/>
      <c r="L42" s="1"/>
      <c r="M42" s="1"/>
      <c r="N42" s="1"/>
      <c r="O42" s="1"/>
      <c r="P42" s="1">
        <v>16</v>
      </c>
      <c r="Q42" s="1" t="s">
        <v>161</v>
      </c>
      <c r="R42" s="1">
        <v>10</v>
      </c>
      <c r="S42" s="1" t="s">
        <v>160</v>
      </c>
      <c r="T42" s="1" t="s">
        <v>161</v>
      </c>
      <c r="U42" s="1"/>
      <c r="V42" s="1"/>
      <c r="W42" s="1"/>
      <c r="X42" s="63"/>
      <c r="Y42" s="63"/>
      <c r="Z42" s="63"/>
      <c r="AA42" s="63"/>
      <c r="AB42" s="1"/>
      <c r="AC42" s="1"/>
      <c r="AD42" s="63"/>
      <c r="AE42" s="63"/>
      <c r="AF42" s="57"/>
      <c r="AG42" s="57"/>
      <c r="AH42" s="1"/>
      <c r="AI42" s="1"/>
      <c r="AJ42" s="1"/>
      <c r="AK42" s="1"/>
    </row>
    <row r="43" customHeight="1" spans="2:37">
      <c r="B43" s="1"/>
      <c r="C43" s="1"/>
      <c r="D43" s="1" t="s">
        <v>120</v>
      </c>
      <c r="E43" s="1">
        <v>2</v>
      </c>
      <c r="F43" s="1">
        <v>13</v>
      </c>
      <c r="G43" s="1" t="s">
        <v>162</v>
      </c>
      <c r="H43" s="1"/>
      <c r="I43" s="1"/>
      <c r="J43" s="1"/>
      <c r="K43" s="1"/>
      <c r="L43" s="1"/>
      <c r="M43" s="1"/>
      <c r="N43" s="1"/>
      <c r="O43" s="1"/>
      <c r="P43" s="1">
        <v>14</v>
      </c>
      <c r="Q43" s="1" t="s">
        <v>161</v>
      </c>
      <c r="R43" s="1">
        <v>13</v>
      </c>
      <c r="S43" s="1" t="s">
        <v>162</v>
      </c>
      <c r="T43" s="1" t="s">
        <v>161</v>
      </c>
      <c r="U43" s="1"/>
      <c r="V43" s="1"/>
      <c r="W43" s="1"/>
      <c r="X43" s="63"/>
      <c r="Y43" s="63"/>
      <c r="Z43" s="63"/>
      <c r="AA43" s="63"/>
      <c r="AB43" s="1"/>
      <c r="AC43" s="1"/>
      <c r="AD43" s="63"/>
      <c r="AE43" s="63"/>
      <c r="AF43" s="57"/>
      <c r="AG43" s="57"/>
      <c r="AH43" s="1"/>
      <c r="AI43" s="1"/>
      <c r="AJ43" s="1"/>
      <c r="AK43" s="1"/>
    </row>
    <row r="44" customHeight="1" spans="2:37">
      <c r="B44" s="1">
        <v>62</v>
      </c>
      <c r="C44" s="1" t="s">
        <v>121</v>
      </c>
      <c r="D44" s="1" t="s">
        <v>121</v>
      </c>
      <c r="E44" s="1">
        <v>2</v>
      </c>
      <c r="F44" s="1">
        <v>13</v>
      </c>
      <c r="G44" s="1" t="s">
        <v>168</v>
      </c>
      <c r="H44" s="1"/>
      <c r="I44" s="1"/>
      <c r="J44" s="1"/>
      <c r="K44" s="1"/>
      <c r="L44" s="1"/>
      <c r="M44" s="1"/>
      <c r="N44" s="1"/>
      <c r="O44" s="1"/>
      <c r="P44" s="1">
        <v>13</v>
      </c>
      <c r="Q44" s="1" t="s">
        <v>161</v>
      </c>
      <c r="R44" s="1" t="s">
        <v>33</v>
      </c>
      <c r="S44" s="1"/>
      <c r="T44" s="1"/>
      <c r="U44" s="1">
        <v>13</v>
      </c>
      <c r="V44" s="1" t="s">
        <v>168</v>
      </c>
      <c r="W44" s="1" t="s">
        <v>164</v>
      </c>
      <c r="X44" s="63"/>
      <c r="Y44" s="63"/>
      <c r="Z44" s="63"/>
      <c r="AA44" s="63"/>
      <c r="AB44" s="1"/>
      <c r="AC44" s="1"/>
      <c r="AD44" s="63"/>
      <c r="AE44" s="63"/>
      <c r="AF44" s="57"/>
      <c r="AG44" s="57"/>
      <c r="AH44" s="1"/>
      <c r="AI44" s="1"/>
      <c r="AJ44" s="1"/>
      <c r="AK44" s="1"/>
    </row>
    <row r="45" customHeight="1" spans="2:37">
      <c r="B45" s="1"/>
      <c r="C45" s="1"/>
      <c r="D45" s="1" t="s">
        <v>145</v>
      </c>
      <c r="E45" s="1">
        <v>2</v>
      </c>
      <c r="F45" s="1">
        <v>15</v>
      </c>
      <c r="G45" s="1" t="s">
        <v>167</v>
      </c>
      <c r="H45" s="1"/>
      <c r="I45" s="1"/>
      <c r="J45" s="1"/>
      <c r="K45" s="1"/>
      <c r="L45" s="1"/>
      <c r="M45" s="1"/>
      <c r="N45" s="1"/>
      <c r="O45" s="1"/>
      <c r="P45" s="1" t="s">
        <v>33</v>
      </c>
      <c r="Q45" s="1"/>
      <c r="R45" s="1">
        <v>15</v>
      </c>
      <c r="S45" s="1" t="s">
        <v>167</v>
      </c>
      <c r="T45" s="1" t="s">
        <v>161</v>
      </c>
      <c r="U45" s="1">
        <v>18</v>
      </c>
      <c r="V45" s="1" t="s">
        <v>169</v>
      </c>
      <c r="W45" s="1" t="s">
        <v>164</v>
      </c>
      <c r="X45" s="63"/>
      <c r="Y45" s="63"/>
      <c r="Z45" s="63"/>
      <c r="AA45" s="63"/>
      <c r="AB45" s="1"/>
      <c r="AC45" s="1"/>
      <c r="AD45" s="63"/>
      <c r="AE45" s="63"/>
      <c r="AF45" s="57"/>
      <c r="AG45" s="57"/>
      <c r="AH45" s="1"/>
      <c r="AI45" s="1"/>
      <c r="AJ45" s="1"/>
      <c r="AK45" s="1"/>
    </row>
    <row r="46" customHeight="1" spans="2:37">
      <c r="B46" s="1">
        <v>82</v>
      </c>
      <c r="C46" s="1" t="s">
        <v>84</v>
      </c>
      <c r="D46" s="1" t="s">
        <v>85</v>
      </c>
      <c r="E46" s="1">
        <v>2</v>
      </c>
      <c r="F46" s="1">
        <v>3</v>
      </c>
      <c r="G46" s="1" t="s">
        <v>33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 t="s">
        <v>33</v>
      </c>
      <c r="S46" s="1"/>
      <c r="T46" s="1"/>
      <c r="U46" s="1" t="s">
        <v>33</v>
      </c>
      <c r="V46" s="1"/>
      <c r="W46" s="1"/>
      <c r="X46" s="63"/>
      <c r="Y46" s="63"/>
      <c r="Z46" s="63"/>
      <c r="AA46" s="63"/>
      <c r="AB46" s="1">
        <v>12</v>
      </c>
      <c r="AC46" s="1" t="s">
        <v>161</v>
      </c>
      <c r="AD46" s="63"/>
      <c r="AE46" s="63"/>
      <c r="AF46" s="1">
        <v>3</v>
      </c>
      <c r="AG46" s="1" t="s">
        <v>161</v>
      </c>
      <c r="AH46" s="1"/>
      <c r="AI46" s="1"/>
      <c r="AJ46" s="1"/>
      <c r="AK46" s="1"/>
    </row>
    <row r="47" customHeight="1" spans="2:37">
      <c r="B47" s="1">
        <v>181</v>
      </c>
      <c r="C47" s="47" t="s">
        <v>103</v>
      </c>
      <c r="D47" s="1"/>
      <c r="E47" s="1">
        <v>2</v>
      </c>
      <c r="F47" s="1">
        <v>2</v>
      </c>
      <c r="G47" s="1" t="s">
        <v>33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64"/>
      <c r="V47" s="64"/>
      <c r="W47" s="64"/>
      <c r="X47" s="63"/>
      <c r="Y47" s="63"/>
      <c r="Z47" s="63"/>
      <c r="AA47" s="63"/>
      <c r="AB47" s="1" t="s">
        <v>33</v>
      </c>
      <c r="AC47" s="1"/>
      <c r="AD47" s="63"/>
      <c r="AE47" s="63"/>
      <c r="AF47" s="57" t="s">
        <v>33</v>
      </c>
      <c r="AG47" s="57"/>
      <c r="AH47" s="58">
        <v>3</v>
      </c>
      <c r="AI47" s="1" t="s">
        <v>161</v>
      </c>
      <c r="AJ47" s="48">
        <v>2</v>
      </c>
      <c r="AK47" s="48" t="s">
        <v>161</v>
      </c>
    </row>
    <row r="48" customHeight="1" spans="2:37">
      <c r="B48" s="1"/>
      <c r="C48" s="59"/>
      <c r="D48" s="59" t="s">
        <v>124</v>
      </c>
      <c r="E48" s="1">
        <v>1</v>
      </c>
      <c r="F48" s="60">
        <v>4</v>
      </c>
      <c r="G48" s="1" t="s">
        <v>33</v>
      </c>
      <c r="H48" s="60">
        <v>4</v>
      </c>
      <c r="I48" s="1" t="s">
        <v>161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63"/>
      <c r="Y48" s="63"/>
      <c r="Z48" s="63"/>
      <c r="AA48" s="63"/>
      <c r="AB48" s="1"/>
      <c r="AC48" s="1"/>
      <c r="AD48" s="63"/>
      <c r="AE48" s="63"/>
      <c r="AF48" s="57"/>
      <c r="AG48" s="57"/>
      <c r="AH48" s="57" t="s">
        <v>33</v>
      </c>
      <c r="AI48" s="57"/>
      <c r="AJ48" s="57" t="s">
        <v>33</v>
      </c>
      <c r="AK48" s="57"/>
    </row>
    <row r="49" customHeight="1" spans="2:37">
      <c r="B49" s="1">
        <v>2</v>
      </c>
      <c r="C49" s="59" t="s">
        <v>129</v>
      </c>
      <c r="D49" s="59" t="s">
        <v>129</v>
      </c>
      <c r="E49" s="1">
        <v>1</v>
      </c>
      <c r="F49" s="60">
        <v>9</v>
      </c>
      <c r="G49" s="1" t="s">
        <v>33</v>
      </c>
      <c r="H49" s="60">
        <v>9</v>
      </c>
      <c r="I49" s="1" t="s">
        <v>161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63"/>
      <c r="Y49" s="63"/>
      <c r="Z49" s="63"/>
      <c r="AA49" s="63"/>
      <c r="AB49" s="1"/>
      <c r="AC49" s="1"/>
      <c r="AD49" s="63"/>
      <c r="AE49" s="63"/>
      <c r="AF49" s="57"/>
      <c r="AG49" s="57"/>
      <c r="AH49" s="57"/>
      <c r="AI49" s="57"/>
      <c r="AJ49" s="57"/>
      <c r="AK49" s="57"/>
    </row>
    <row r="50" customHeight="1" spans="2:37">
      <c r="B50" s="1">
        <v>83</v>
      </c>
      <c r="C50" s="59" t="s">
        <v>172</v>
      </c>
      <c r="D50" s="59" t="s">
        <v>173</v>
      </c>
      <c r="E50" s="1">
        <v>1</v>
      </c>
      <c r="F50" s="60">
        <v>10</v>
      </c>
      <c r="G50" s="1" t="s">
        <v>33</v>
      </c>
      <c r="H50" s="60">
        <v>10</v>
      </c>
      <c r="I50" s="1" t="s">
        <v>161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63"/>
      <c r="Y50" s="63"/>
      <c r="Z50" s="63"/>
      <c r="AA50" s="63"/>
      <c r="AB50" s="1"/>
      <c r="AC50" s="1"/>
      <c r="AD50" s="63"/>
      <c r="AE50" s="63"/>
      <c r="AF50" s="57"/>
      <c r="AG50" s="57"/>
      <c r="AH50" s="57"/>
      <c r="AI50" s="57"/>
      <c r="AJ50" s="57"/>
      <c r="AK50" s="57"/>
    </row>
    <row r="51" customHeight="1" spans="2:37">
      <c r="B51" s="1"/>
      <c r="C51" s="59"/>
      <c r="D51" s="59" t="s">
        <v>130</v>
      </c>
      <c r="E51" s="1">
        <v>1</v>
      </c>
      <c r="F51" s="60">
        <v>11</v>
      </c>
      <c r="G51" s="1" t="s">
        <v>33</v>
      </c>
      <c r="H51" s="60">
        <v>11</v>
      </c>
      <c r="I51" s="1" t="s">
        <v>161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63"/>
      <c r="Y51" s="63"/>
      <c r="Z51" s="63"/>
      <c r="AA51" s="63"/>
      <c r="AB51" s="1"/>
      <c r="AC51" s="1"/>
      <c r="AD51" s="63"/>
      <c r="AE51" s="63"/>
      <c r="AF51" s="57"/>
      <c r="AG51" s="57"/>
      <c r="AH51" s="57"/>
      <c r="AI51" s="57"/>
      <c r="AJ51" s="57"/>
      <c r="AK51" s="57"/>
    </row>
    <row r="52" customHeight="1" spans="2:37">
      <c r="B52" s="1">
        <v>68</v>
      </c>
      <c r="C52" s="59" t="s">
        <v>127</v>
      </c>
      <c r="D52" s="59" t="s">
        <v>174</v>
      </c>
      <c r="E52" s="1">
        <v>1</v>
      </c>
      <c r="F52" s="60">
        <v>12</v>
      </c>
      <c r="G52" s="1" t="s">
        <v>33</v>
      </c>
      <c r="H52" s="60">
        <v>12</v>
      </c>
      <c r="I52" s="1" t="s">
        <v>161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63"/>
      <c r="Y52" s="63"/>
      <c r="Z52" s="63"/>
      <c r="AA52" s="63"/>
      <c r="AB52" s="1"/>
      <c r="AC52" s="1"/>
      <c r="AD52" s="63"/>
      <c r="AE52" s="63"/>
      <c r="AF52" s="57"/>
      <c r="AG52" s="57"/>
      <c r="AH52" s="57"/>
      <c r="AI52" s="57"/>
      <c r="AJ52" s="57"/>
      <c r="AK52" s="57"/>
    </row>
    <row r="53" customHeight="1" spans="2:37">
      <c r="B53" s="1"/>
      <c r="C53" s="59"/>
      <c r="D53" s="59" t="s">
        <v>175</v>
      </c>
      <c r="E53" s="1">
        <v>1</v>
      </c>
      <c r="F53" s="60">
        <v>15</v>
      </c>
      <c r="G53" s="1" t="s">
        <v>33</v>
      </c>
      <c r="H53" s="60">
        <v>15</v>
      </c>
      <c r="I53" s="1" t="s">
        <v>161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63"/>
      <c r="Y53" s="63"/>
      <c r="Z53" s="63"/>
      <c r="AA53" s="63"/>
      <c r="AB53" s="1"/>
      <c r="AC53" s="1"/>
      <c r="AD53" s="63"/>
      <c r="AE53" s="63"/>
      <c r="AF53" s="57"/>
      <c r="AG53" s="57"/>
      <c r="AH53" s="57"/>
      <c r="AI53" s="57"/>
      <c r="AJ53" s="57"/>
      <c r="AK53" s="57"/>
    </row>
    <row r="54" customHeight="1" spans="2:37">
      <c r="B54" s="1"/>
      <c r="C54" s="59"/>
      <c r="D54" s="59" t="s">
        <v>176</v>
      </c>
      <c r="E54" s="1">
        <v>1</v>
      </c>
      <c r="F54" s="60">
        <v>16</v>
      </c>
      <c r="G54" s="1" t="s">
        <v>33</v>
      </c>
      <c r="H54" s="60">
        <v>16</v>
      </c>
      <c r="I54" s="1" t="s">
        <v>161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63"/>
      <c r="Y54" s="63"/>
      <c r="Z54" s="63"/>
      <c r="AA54" s="63"/>
      <c r="AB54" s="1"/>
      <c r="AC54" s="1"/>
      <c r="AD54" s="63"/>
      <c r="AE54" s="63"/>
      <c r="AF54" s="57"/>
      <c r="AG54" s="57"/>
      <c r="AH54" s="57"/>
      <c r="AI54" s="57"/>
      <c r="AJ54" s="57"/>
      <c r="AK54" s="57"/>
    </row>
    <row r="55" customHeight="1" spans="2:37">
      <c r="B55" s="1"/>
      <c r="C55" s="1"/>
      <c r="D55" s="1" t="s">
        <v>118</v>
      </c>
      <c r="E55" s="1">
        <v>1</v>
      </c>
      <c r="F55" s="1">
        <v>6</v>
      </c>
      <c r="G55" s="1" t="s">
        <v>33</v>
      </c>
      <c r="H55" s="1" t="s">
        <v>33</v>
      </c>
      <c r="I55" s="1"/>
      <c r="J55" s="1">
        <v>6</v>
      </c>
      <c r="K55" s="1" t="s">
        <v>161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63"/>
      <c r="Y55" s="63"/>
      <c r="Z55" s="63"/>
      <c r="AA55" s="63"/>
      <c r="AB55" s="1"/>
      <c r="AC55" s="1"/>
      <c r="AD55" s="63"/>
      <c r="AE55" s="63"/>
      <c r="AF55" s="57"/>
      <c r="AG55" s="57"/>
      <c r="AH55" s="57"/>
      <c r="AI55" s="57"/>
      <c r="AJ55" s="57"/>
      <c r="AK55" s="57"/>
    </row>
    <row r="56" customHeight="1" spans="2:37">
      <c r="B56" s="1"/>
      <c r="C56" s="1"/>
      <c r="D56" s="1" t="s">
        <v>177</v>
      </c>
      <c r="E56" s="1">
        <v>1</v>
      </c>
      <c r="F56" s="1">
        <v>15</v>
      </c>
      <c r="G56" s="1" t="s">
        <v>33</v>
      </c>
      <c r="H56" s="1"/>
      <c r="I56" s="1"/>
      <c r="J56" s="1">
        <v>15</v>
      </c>
      <c r="K56" s="1" t="s">
        <v>161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63"/>
      <c r="Y56" s="63"/>
      <c r="Z56" s="63"/>
      <c r="AA56" s="63"/>
      <c r="AB56" s="1"/>
      <c r="AC56" s="1"/>
      <c r="AD56" s="63"/>
      <c r="AE56" s="63"/>
      <c r="AF56" s="57"/>
      <c r="AG56" s="57"/>
      <c r="AH56" s="57"/>
      <c r="AI56" s="57"/>
      <c r="AJ56" s="57"/>
      <c r="AK56" s="57"/>
    </row>
    <row r="57" customHeight="1" spans="2:37">
      <c r="B57" s="1"/>
      <c r="C57" s="1"/>
      <c r="D57" s="1" t="s">
        <v>178</v>
      </c>
      <c r="E57" s="1">
        <v>1</v>
      </c>
      <c r="F57" s="1">
        <v>18</v>
      </c>
      <c r="G57" s="1" t="s">
        <v>33</v>
      </c>
      <c r="H57" s="1"/>
      <c r="I57" s="1"/>
      <c r="J57" s="1">
        <v>18</v>
      </c>
      <c r="K57" s="1" t="s">
        <v>164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63"/>
      <c r="Y57" s="63"/>
      <c r="Z57" s="63"/>
      <c r="AA57" s="63"/>
      <c r="AB57" s="1"/>
      <c r="AC57" s="1"/>
      <c r="AD57" s="63"/>
      <c r="AE57" s="63"/>
      <c r="AF57" s="57"/>
      <c r="AG57" s="57"/>
      <c r="AH57" s="57"/>
      <c r="AI57" s="57"/>
      <c r="AJ57" s="57"/>
      <c r="AK57" s="57"/>
    </row>
    <row r="58" customHeight="1" spans="2:37">
      <c r="B58" s="1"/>
      <c r="C58" s="1"/>
      <c r="D58" s="1" t="s">
        <v>179</v>
      </c>
      <c r="E58" s="1">
        <v>1</v>
      </c>
      <c r="F58" s="1">
        <v>20</v>
      </c>
      <c r="G58" s="1" t="s">
        <v>33</v>
      </c>
      <c r="H58" s="1"/>
      <c r="I58" s="1"/>
      <c r="J58" s="1">
        <v>20</v>
      </c>
      <c r="K58" s="1" t="s">
        <v>164</v>
      </c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63"/>
      <c r="Y58" s="63"/>
      <c r="Z58" s="63"/>
      <c r="AA58" s="63"/>
      <c r="AB58" s="1"/>
      <c r="AC58" s="1"/>
      <c r="AD58" s="63"/>
      <c r="AE58" s="63"/>
      <c r="AF58" s="57"/>
      <c r="AG58" s="57"/>
      <c r="AH58" s="57"/>
      <c r="AI58" s="57"/>
      <c r="AJ58" s="57"/>
      <c r="AK58" s="57"/>
    </row>
    <row r="59" customHeight="1" spans="2:37">
      <c r="B59" s="1"/>
      <c r="C59" s="62"/>
      <c r="D59" s="62" t="s">
        <v>112</v>
      </c>
      <c r="E59" s="1">
        <v>1</v>
      </c>
      <c r="F59" s="56">
        <v>5</v>
      </c>
      <c r="G59" s="1" t="s">
        <v>33</v>
      </c>
      <c r="H59" s="1"/>
      <c r="I59" s="1"/>
      <c r="J59" s="1" t="s">
        <v>33</v>
      </c>
      <c r="K59" s="1"/>
      <c r="L59" s="56">
        <v>5</v>
      </c>
      <c r="M59" s="1" t="s">
        <v>161</v>
      </c>
      <c r="N59" s="1"/>
      <c r="O59" s="1"/>
      <c r="P59" s="1"/>
      <c r="Q59" s="1"/>
      <c r="R59" s="1"/>
      <c r="S59" s="1"/>
      <c r="T59" s="1"/>
      <c r="U59" s="1"/>
      <c r="V59" s="1"/>
      <c r="W59" s="1"/>
      <c r="X59" s="63"/>
      <c r="Y59" s="63"/>
      <c r="Z59" s="63"/>
      <c r="AA59" s="63"/>
      <c r="AB59" s="1"/>
      <c r="AC59" s="1"/>
      <c r="AD59" s="63"/>
      <c r="AE59" s="63"/>
      <c r="AF59" s="57"/>
      <c r="AG59" s="57"/>
      <c r="AH59" s="57"/>
      <c r="AI59" s="57"/>
      <c r="AJ59" s="57"/>
      <c r="AK59" s="57"/>
    </row>
    <row r="60" customHeight="1" spans="2:37">
      <c r="B60" s="1"/>
      <c r="C60" s="62"/>
      <c r="D60" s="62" t="s">
        <v>138</v>
      </c>
      <c r="E60" s="1">
        <v>1</v>
      </c>
      <c r="F60" s="56">
        <v>8</v>
      </c>
      <c r="G60" s="1" t="s">
        <v>33</v>
      </c>
      <c r="H60" s="1"/>
      <c r="I60" s="1"/>
      <c r="J60" s="1"/>
      <c r="K60" s="1"/>
      <c r="L60" s="56">
        <v>8</v>
      </c>
      <c r="M60" s="1" t="s">
        <v>161</v>
      </c>
      <c r="N60" s="1"/>
      <c r="O60" s="1"/>
      <c r="P60" s="1"/>
      <c r="Q60" s="1"/>
      <c r="R60" s="1"/>
      <c r="S60" s="1"/>
      <c r="T60" s="1"/>
      <c r="U60" s="1"/>
      <c r="V60" s="1"/>
      <c r="W60" s="1"/>
      <c r="X60" s="63"/>
      <c r="Y60" s="63"/>
      <c r="Z60" s="63"/>
      <c r="AA60" s="63"/>
      <c r="AB60" s="1"/>
      <c r="AC60" s="1"/>
      <c r="AD60" s="63"/>
      <c r="AE60" s="63"/>
      <c r="AF60" s="57"/>
      <c r="AG60" s="57"/>
      <c r="AH60" s="57"/>
      <c r="AI60" s="57"/>
      <c r="AJ60" s="57"/>
      <c r="AK60" s="57"/>
    </row>
    <row r="61" customHeight="1" spans="2:37">
      <c r="B61" s="1">
        <v>201</v>
      </c>
      <c r="C61" s="62" t="s">
        <v>136</v>
      </c>
      <c r="D61" s="62" t="s">
        <v>137</v>
      </c>
      <c r="E61" s="1">
        <v>1</v>
      </c>
      <c r="F61" s="56">
        <v>9</v>
      </c>
      <c r="G61" s="1" t="s">
        <v>33</v>
      </c>
      <c r="H61" s="1"/>
      <c r="I61" s="1"/>
      <c r="J61" s="1"/>
      <c r="K61" s="1"/>
      <c r="L61" s="56">
        <v>9</v>
      </c>
      <c r="M61" s="1" t="s">
        <v>161</v>
      </c>
      <c r="N61" s="1"/>
      <c r="O61" s="1"/>
      <c r="P61" s="1"/>
      <c r="Q61" s="1"/>
      <c r="R61" s="1"/>
      <c r="S61" s="1"/>
      <c r="T61" s="1"/>
      <c r="U61" s="1"/>
      <c r="V61" s="1"/>
      <c r="W61" s="1"/>
      <c r="X61" s="63"/>
      <c r="Y61" s="63"/>
      <c r="Z61" s="63"/>
      <c r="AA61" s="63"/>
      <c r="AB61" s="1"/>
      <c r="AC61" s="1"/>
      <c r="AD61" s="63"/>
      <c r="AE61" s="63"/>
      <c r="AF61" s="57"/>
      <c r="AG61" s="57"/>
      <c r="AH61" s="57"/>
      <c r="AI61" s="57"/>
      <c r="AJ61" s="57"/>
      <c r="AK61" s="57"/>
    </row>
    <row r="62" customHeight="1" spans="2:37">
      <c r="B62" s="1">
        <v>68</v>
      </c>
      <c r="C62" s="62" t="s">
        <v>127</v>
      </c>
      <c r="D62" s="62">
        <v>835743384</v>
      </c>
      <c r="E62" s="1">
        <v>1</v>
      </c>
      <c r="F62" s="56">
        <v>12</v>
      </c>
      <c r="G62" s="1" t="s">
        <v>33</v>
      </c>
      <c r="H62" s="1"/>
      <c r="I62" s="1"/>
      <c r="J62" s="1"/>
      <c r="K62" s="1"/>
      <c r="L62" s="56">
        <v>12</v>
      </c>
      <c r="M62" s="1" t="s">
        <v>161</v>
      </c>
      <c r="N62" s="1"/>
      <c r="O62" s="1"/>
      <c r="P62" s="1"/>
      <c r="Q62" s="1"/>
      <c r="R62" s="1"/>
      <c r="S62" s="1"/>
      <c r="T62" s="1"/>
      <c r="U62" s="1"/>
      <c r="V62" s="1"/>
      <c r="W62" s="1"/>
      <c r="X62" s="63"/>
      <c r="Y62" s="63"/>
      <c r="Z62" s="63"/>
      <c r="AA62" s="63"/>
      <c r="AB62" s="1"/>
      <c r="AC62" s="1"/>
      <c r="AD62" s="63"/>
      <c r="AE62" s="63"/>
      <c r="AF62" s="57"/>
      <c r="AG62" s="57"/>
      <c r="AH62" s="57"/>
      <c r="AI62" s="57"/>
      <c r="AJ62" s="57"/>
      <c r="AK62" s="57"/>
    </row>
    <row r="63" customHeight="1" spans="2:37">
      <c r="B63" s="1">
        <v>10</v>
      </c>
      <c r="C63" s="62" t="s">
        <v>88</v>
      </c>
      <c r="D63" s="62" t="s">
        <v>88</v>
      </c>
      <c r="E63" s="1">
        <v>1</v>
      </c>
      <c r="F63" s="56">
        <v>15</v>
      </c>
      <c r="G63" s="1" t="s">
        <v>33</v>
      </c>
      <c r="H63" s="1"/>
      <c r="I63" s="1"/>
      <c r="J63" s="1"/>
      <c r="K63" s="1"/>
      <c r="L63" s="56">
        <v>15</v>
      </c>
      <c r="M63" s="1" t="s">
        <v>161</v>
      </c>
      <c r="N63" s="1"/>
      <c r="O63" s="1"/>
      <c r="P63" s="1"/>
      <c r="Q63" s="1"/>
      <c r="R63" s="1"/>
      <c r="S63" s="1"/>
      <c r="T63" s="1"/>
      <c r="U63" s="1"/>
      <c r="V63" s="1"/>
      <c r="W63" s="1"/>
      <c r="X63" s="63"/>
      <c r="Y63" s="63"/>
      <c r="Z63" s="63"/>
      <c r="AA63" s="63"/>
      <c r="AB63" s="1"/>
      <c r="AC63" s="1"/>
      <c r="AD63" s="63"/>
      <c r="AE63" s="63"/>
      <c r="AF63" s="57"/>
      <c r="AG63" s="57"/>
      <c r="AH63" s="57"/>
      <c r="AI63" s="57"/>
      <c r="AJ63" s="57"/>
      <c r="AK63" s="57"/>
    </row>
    <row r="64" customHeight="1" spans="2:37">
      <c r="B64" s="1">
        <v>31</v>
      </c>
      <c r="C64" s="1" t="s">
        <v>140</v>
      </c>
      <c r="D64" s="1" t="s">
        <v>141</v>
      </c>
      <c r="E64" s="1">
        <v>1</v>
      </c>
      <c r="F64" s="1">
        <v>1</v>
      </c>
      <c r="G64" s="1" t="s">
        <v>165</v>
      </c>
      <c r="H64" s="1"/>
      <c r="I64" s="1"/>
      <c r="J64" s="1"/>
      <c r="K64" s="1"/>
      <c r="L64" s="1" t="s">
        <v>33</v>
      </c>
      <c r="M64" s="1"/>
      <c r="N64" s="1"/>
      <c r="O64" s="1"/>
      <c r="P64" s="1"/>
      <c r="Q64" s="1"/>
      <c r="R64" s="1">
        <v>1</v>
      </c>
      <c r="S64" s="1" t="s">
        <v>165</v>
      </c>
      <c r="T64" s="1" t="s">
        <v>161</v>
      </c>
      <c r="U64" s="1"/>
      <c r="V64" s="1"/>
      <c r="W64" s="1"/>
      <c r="X64" s="63"/>
      <c r="Y64" s="63"/>
      <c r="Z64" s="63"/>
      <c r="AA64" s="63"/>
      <c r="AB64" s="1"/>
      <c r="AC64" s="1"/>
      <c r="AD64" s="63"/>
      <c r="AE64" s="63"/>
      <c r="AF64" s="57"/>
      <c r="AG64" s="57"/>
      <c r="AH64" s="57"/>
      <c r="AI64" s="57"/>
      <c r="AJ64" s="57"/>
      <c r="AK64" s="57"/>
    </row>
    <row r="65" customHeight="1" spans="2:37">
      <c r="B65" s="1"/>
      <c r="C65" s="1"/>
      <c r="D65" s="1" t="s">
        <v>180</v>
      </c>
      <c r="E65" s="1">
        <v>1</v>
      </c>
      <c r="F65" s="1">
        <v>4</v>
      </c>
      <c r="G65" s="1" t="s">
        <v>165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>
        <v>4</v>
      </c>
      <c r="S65" s="1" t="s">
        <v>165</v>
      </c>
      <c r="T65" s="1" t="s">
        <v>161</v>
      </c>
      <c r="U65" s="1"/>
      <c r="V65" s="1"/>
      <c r="W65" s="1"/>
      <c r="X65" s="63"/>
      <c r="Y65" s="63"/>
      <c r="Z65" s="63"/>
      <c r="AA65" s="63"/>
      <c r="AB65" s="1"/>
      <c r="AC65" s="1"/>
      <c r="AD65" s="63"/>
      <c r="AE65" s="63"/>
      <c r="AF65" s="57"/>
      <c r="AG65" s="57"/>
      <c r="AH65" s="57"/>
      <c r="AI65" s="57"/>
      <c r="AJ65" s="57"/>
      <c r="AK65" s="57"/>
    </row>
    <row r="66" customHeight="1" spans="2:37">
      <c r="B66" s="1">
        <v>116</v>
      </c>
      <c r="C66" s="1" t="s">
        <v>146</v>
      </c>
      <c r="D66" s="1" t="s">
        <v>146</v>
      </c>
      <c r="E66" s="1">
        <v>1</v>
      </c>
      <c r="F66" s="1">
        <v>20</v>
      </c>
      <c r="G66" s="1" t="s">
        <v>167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 t="s">
        <v>33</v>
      </c>
      <c r="S66" s="1"/>
      <c r="T66" s="1"/>
      <c r="U66" s="1">
        <v>20</v>
      </c>
      <c r="V66" s="1" t="s">
        <v>167</v>
      </c>
      <c r="W66" s="1" t="s">
        <v>161</v>
      </c>
      <c r="X66" s="63"/>
      <c r="Y66" s="63"/>
      <c r="Z66" s="63"/>
      <c r="AA66" s="63"/>
      <c r="AB66" s="1"/>
      <c r="AC66" s="1"/>
      <c r="AD66" s="63"/>
      <c r="AE66" s="63"/>
      <c r="AF66" s="57"/>
      <c r="AG66" s="57"/>
      <c r="AH66" s="57"/>
      <c r="AI66" s="57"/>
      <c r="AJ66" s="57"/>
      <c r="AK66" s="57"/>
    </row>
    <row r="67" customHeight="1" spans="2:37">
      <c r="B67" s="1">
        <v>12</v>
      </c>
      <c r="C67" s="1" t="s">
        <v>150</v>
      </c>
      <c r="D67" s="1" t="s">
        <v>150</v>
      </c>
      <c r="E67" s="1">
        <v>1</v>
      </c>
      <c r="F67" s="1">
        <v>9</v>
      </c>
      <c r="G67" s="1" t="s">
        <v>33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63" t="s">
        <v>33</v>
      </c>
      <c r="V67" s="63"/>
      <c r="W67" s="63"/>
      <c r="X67" s="1">
        <v>9</v>
      </c>
      <c r="Y67" s="1" t="s">
        <v>161</v>
      </c>
      <c r="Z67" s="63"/>
      <c r="AA67" s="63"/>
      <c r="AB67" s="1"/>
      <c r="AC67" s="1"/>
      <c r="AD67" s="63"/>
      <c r="AE67" s="63"/>
      <c r="AF67" s="57"/>
      <c r="AG67" s="57"/>
      <c r="AH67" s="57"/>
      <c r="AI67" s="57"/>
      <c r="AJ67" s="57"/>
      <c r="AK67" s="57"/>
    </row>
    <row r="68" customHeight="1" spans="2:37">
      <c r="B68" s="1">
        <v>6</v>
      </c>
      <c r="C68" s="1" t="s">
        <v>147</v>
      </c>
      <c r="D68" s="1" t="s">
        <v>147</v>
      </c>
      <c r="E68" s="1">
        <v>1</v>
      </c>
      <c r="F68" s="1">
        <v>1</v>
      </c>
      <c r="G68" s="1" t="s">
        <v>33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63"/>
      <c r="V68" s="63"/>
      <c r="W68" s="63"/>
      <c r="X68" s="1" t="s">
        <v>33</v>
      </c>
      <c r="Y68" s="1"/>
      <c r="Z68" s="1">
        <v>1</v>
      </c>
      <c r="AA68" s="1" t="s">
        <v>161</v>
      </c>
      <c r="AB68" s="1"/>
      <c r="AC68" s="1"/>
      <c r="AD68" s="63"/>
      <c r="AE68" s="63"/>
      <c r="AF68" s="57"/>
      <c r="AG68" s="57"/>
      <c r="AH68" s="57"/>
      <c r="AI68" s="57"/>
      <c r="AJ68" s="57"/>
      <c r="AK68" s="57"/>
    </row>
    <row r="69" customHeight="1" spans="2:37">
      <c r="B69" s="1">
        <v>95</v>
      </c>
      <c r="C69" s="1" t="s">
        <v>122</v>
      </c>
      <c r="D69" s="1" t="s">
        <v>122</v>
      </c>
      <c r="E69" s="1">
        <v>1</v>
      </c>
      <c r="F69" s="1">
        <v>14</v>
      </c>
      <c r="G69" s="1" t="s">
        <v>33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63"/>
      <c r="V69" s="63"/>
      <c r="W69" s="63"/>
      <c r="X69" s="1"/>
      <c r="Y69" s="1"/>
      <c r="Z69" s="1">
        <v>14</v>
      </c>
      <c r="AA69" s="1" t="s">
        <v>161</v>
      </c>
      <c r="AB69" s="1"/>
      <c r="AC69" s="1"/>
      <c r="AD69" s="63"/>
      <c r="AE69" s="63"/>
      <c r="AF69" s="57"/>
      <c r="AG69" s="57"/>
      <c r="AH69" s="57"/>
      <c r="AI69" s="57"/>
      <c r="AJ69" s="57"/>
      <c r="AK69" s="57"/>
    </row>
    <row r="70" customHeight="1" spans="2:37">
      <c r="B70" s="1">
        <v>147</v>
      </c>
      <c r="C70" s="1" t="s">
        <v>181</v>
      </c>
      <c r="D70" s="1" t="s">
        <v>182</v>
      </c>
      <c r="E70" s="1">
        <v>1</v>
      </c>
      <c r="F70" s="1">
        <v>17</v>
      </c>
      <c r="G70" s="1" t="s">
        <v>33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63"/>
      <c r="V70" s="63"/>
      <c r="W70" s="63"/>
      <c r="X70" s="1"/>
      <c r="Y70" s="1"/>
      <c r="Z70" s="1">
        <v>17</v>
      </c>
      <c r="AA70" s="1" t="s">
        <v>164</v>
      </c>
      <c r="AB70" s="1"/>
      <c r="AC70" s="1"/>
      <c r="AD70" s="63"/>
      <c r="AE70" s="63"/>
      <c r="AF70" s="57"/>
      <c r="AG70" s="57"/>
      <c r="AH70" s="57"/>
      <c r="AI70" s="57"/>
      <c r="AJ70" s="57"/>
      <c r="AK70" s="57"/>
    </row>
    <row r="71" customHeight="1" spans="2:37">
      <c r="B71" s="1">
        <v>266</v>
      </c>
      <c r="C71" s="1" t="s">
        <v>183</v>
      </c>
      <c r="D71" s="1" t="s">
        <v>184</v>
      </c>
      <c r="E71" s="1" t="s">
        <v>33</v>
      </c>
      <c r="F71" s="1" t="s">
        <v>33</v>
      </c>
      <c r="G71" s="1" t="s">
        <v>33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63"/>
      <c r="V71" s="63"/>
      <c r="W71" s="63"/>
      <c r="X71" s="1"/>
      <c r="Y71" s="1"/>
      <c r="Z71" s="1" t="s">
        <v>33</v>
      </c>
      <c r="AA71" s="1"/>
      <c r="AB71" s="1"/>
      <c r="AC71" s="1"/>
      <c r="AD71" s="1" t="s">
        <v>33</v>
      </c>
      <c r="AE71" s="49" t="s">
        <v>163</v>
      </c>
      <c r="AF71" s="57"/>
      <c r="AG71" s="57"/>
      <c r="AH71" s="57"/>
      <c r="AI71" s="57"/>
      <c r="AJ71" s="57"/>
      <c r="AK71" s="57"/>
    </row>
    <row r="72" customHeight="1" spans="2:37">
      <c r="B72" s="1">
        <v>249</v>
      </c>
      <c r="C72" s="1" t="s">
        <v>105</v>
      </c>
      <c r="D72" s="1"/>
      <c r="E72" s="1">
        <v>1</v>
      </c>
      <c r="F72" s="1">
        <v>8</v>
      </c>
      <c r="G72" s="1" t="s">
        <v>33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63"/>
      <c r="V72" s="63"/>
      <c r="W72" s="63"/>
      <c r="X72" s="1"/>
      <c r="Y72" s="1"/>
      <c r="Z72" s="1"/>
      <c r="AA72" s="1"/>
      <c r="AB72" s="1"/>
      <c r="AC72" s="1"/>
      <c r="AD72" s="1" t="s">
        <v>33</v>
      </c>
      <c r="AE72" s="1"/>
      <c r="AF72" s="57"/>
      <c r="AG72" s="57"/>
      <c r="AH72" s="58">
        <v>8</v>
      </c>
      <c r="AI72" s="1" t="s">
        <v>161</v>
      </c>
      <c r="AJ72" s="57"/>
      <c r="AK72" s="57"/>
    </row>
    <row r="73" customHeight="1" spans="2:37">
      <c r="B73" s="65">
        <v>537</v>
      </c>
      <c r="C73" s="48" t="s">
        <v>152</v>
      </c>
      <c r="D73" s="1"/>
      <c r="E73" s="1">
        <v>1</v>
      </c>
      <c r="F73" s="65">
        <v>3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63"/>
      <c r="V73" s="63"/>
      <c r="W73" s="63"/>
      <c r="X73" s="1"/>
      <c r="Y73" s="1"/>
      <c r="Z73" s="1"/>
      <c r="AA73" s="1"/>
      <c r="AB73" s="1"/>
      <c r="AC73" s="1"/>
      <c r="AD73" s="1"/>
      <c r="AE73" s="1"/>
      <c r="AF73" s="57"/>
      <c r="AG73" s="57"/>
      <c r="AH73" s="1" t="s">
        <v>33</v>
      </c>
      <c r="AI73" s="1"/>
      <c r="AJ73" s="48">
        <v>3</v>
      </c>
      <c r="AK73" s="48" t="s">
        <v>161</v>
      </c>
    </row>
    <row r="74" spans="2:37">
      <c r="B74" s="66" t="s">
        <v>185</v>
      </c>
    </row>
    <row r="75" spans="2:37">
      <c r="B75" s="66" t="s">
        <v>186</v>
      </c>
    </row>
  </sheetData>
  <mergeCells count="115">
    <mergeCell ref="B2:AK2"/>
    <mergeCell ref="H3:I3"/>
    <mergeCell ref="J3:K3"/>
    <mergeCell ref="L3:M3"/>
    <mergeCell ref="N3:O3"/>
    <mergeCell ref="P3:Q3"/>
    <mergeCell ref="R3:T3"/>
    <mergeCell ref="U3:W3"/>
    <mergeCell ref="X3:Y3"/>
    <mergeCell ref="Z3:AA3"/>
    <mergeCell ref="AB3:AC3"/>
    <mergeCell ref="AD3:AE3"/>
    <mergeCell ref="AF3:AG3"/>
    <mergeCell ref="AH3:AI3"/>
    <mergeCell ref="AJ3:AK3"/>
    <mergeCell ref="H5:I5"/>
    <mergeCell ref="J5:K5"/>
    <mergeCell ref="AF5:AG5"/>
    <mergeCell ref="L6:M6"/>
    <mergeCell ref="N6:O6"/>
    <mergeCell ref="R6:T6"/>
    <mergeCell ref="X7:Y7"/>
    <mergeCell ref="J8:K8"/>
    <mergeCell ref="L8:M8"/>
    <mergeCell ref="X9:Y9"/>
    <mergeCell ref="AB9:AC9"/>
    <mergeCell ref="AD9:AE9"/>
    <mergeCell ref="J10:K10"/>
    <mergeCell ref="L10:M10"/>
    <mergeCell ref="N10:O10"/>
    <mergeCell ref="P10:Q10"/>
    <mergeCell ref="R10:T10"/>
    <mergeCell ref="AB14:AC14"/>
    <mergeCell ref="U19:W19"/>
    <mergeCell ref="L21:M21"/>
    <mergeCell ref="P24:Q24"/>
    <mergeCell ref="N27:O27"/>
    <mergeCell ref="U30:W30"/>
    <mergeCell ref="R31:T31"/>
    <mergeCell ref="Z32:AA32"/>
    <mergeCell ref="X33:Y33"/>
    <mergeCell ref="R44:T44"/>
    <mergeCell ref="AH73:AI73"/>
    <mergeCell ref="B3:B4"/>
    <mergeCell ref="C3:C4"/>
    <mergeCell ref="D3:D4"/>
    <mergeCell ref="E3:E4"/>
    <mergeCell ref="F3:F4"/>
    <mergeCell ref="G3:G4"/>
    <mergeCell ref="H7:I18"/>
    <mergeCell ref="H22:I24"/>
    <mergeCell ref="H26:I35"/>
    <mergeCell ref="H40:I47"/>
    <mergeCell ref="H55:I73"/>
    <mergeCell ref="J59:K73"/>
    <mergeCell ref="J42:K54"/>
    <mergeCell ref="J25:K35"/>
    <mergeCell ref="J12:K18"/>
    <mergeCell ref="L14:M18"/>
    <mergeCell ref="L23:M25"/>
    <mergeCell ref="L28:M39"/>
    <mergeCell ref="L41:M58"/>
    <mergeCell ref="L64:M73"/>
    <mergeCell ref="N15:O18"/>
    <mergeCell ref="N20:O22"/>
    <mergeCell ref="N24:O25"/>
    <mergeCell ref="N29:O73"/>
    <mergeCell ref="P6:Q7"/>
    <mergeCell ref="P14:Q21"/>
    <mergeCell ref="P32:Q40"/>
    <mergeCell ref="P45:Q73"/>
    <mergeCell ref="R13:T22"/>
    <mergeCell ref="R24:T27"/>
    <mergeCell ref="R34:T41"/>
    <mergeCell ref="R46:T63"/>
    <mergeCell ref="R66:T73"/>
    <mergeCell ref="U6:W7"/>
    <mergeCell ref="U23:W24"/>
    <mergeCell ref="U26:W28"/>
    <mergeCell ref="U35:W43"/>
    <mergeCell ref="U46:W65"/>
    <mergeCell ref="U67:W73"/>
    <mergeCell ref="X13:Y14"/>
    <mergeCell ref="X19:Y31"/>
    <mergeCell ref="X35:Y66"/>
    <mergeCell ref="X68:Y73"/>
    <mergeCell ref="Z11:AA13"/>
    <mergeCell ref="AD11:AE13"/>
    <mergeCell ref="Z19:AA23"/>
    <mergeCell ref="AD19:AE23"/>
    <mergeCell ref="Z25:AA26"/>
    <mergeCell ref="Z28:AA30"/>
    <mergeCell ref="Z35:AA67"/>
    <mergeCell ref="Z71:AA73"/>
    <mergeCell ref="AB11:AC12"/>
    <mergeCell ref="AB18:AC23"/>
    <mergeCell ref="AB25:AC34"/>
    <mergeCell ref="AB36:AC45"/>
    <mergeCell ref="AB47:AC73"/>
    <mergeCell ref="AF47:AG73"/>
    <mergeCell ref="AD25:AE29"/>
    <mergeCell ref="AD31:AE70"/>
    <mergeCell ref="AD72:AE73"/>
    <mergeCell ref="AF7:AG9"/>
    <mergeCell ref="AF11:AG45"/>
    <mergeCell ref="AH8:AI13"/>
    <mergeCell ref="AH15:AI17"/>
    <mergeCell ref="AH19:AI20"/>
    <mergeCell ref="AH22:AI34"/>
    <mergeCell ref="AH36:AI46"/>
    <mergeCell ref="AJ36:AK46"/>
    <mergeCell ref="AH48:AI71"/>
    <mergeCell ref="AJ6:AK9"/>
    <mergeCell ref="AJ11:AK34"/>
    <mergeCell ref="AJ48:AK72"/>
  </mergeCells>
  <conditionalFormatting sqref="L6">
    <cfRule type="cellIs" dxfId="0" priority="44" operator="equal">
      <formula>"—"</formula>
    </cfRule>
  </conditionalFormatting>
  <conditionalFormatting sqref="AJ6">
    <cfRule type="cellIs" dxfId="0" priority="4" operator="equal">
      <formula>"—"</formula>
    </cfRule>
  </conditionalFormatting>
  <conditionalFormatting sqref="X7">
    <cfRule type="cellIs" dxfId="0" priority="42" operator="equal">
      <formula>"—"</formula>
    </cfRule>
  </conditionalFormatting>
  <conditionalFormatting sqref="J8">
    <cfRule type="cellIs" dxfId="0" priority="45" operator="equal">
      <formula>"—"</formula>
    </cfRule>
  </conditionalFormatting>
  <conditionalFormatting sqref="AH8">
    <cfRule type="cellIs" dxfId="0" priority="25" operator="equal">
      <formula>"—"</formula>
    </cfRule>
  </conditionalFormatting>
  <conditionalFormatting sqref="J10">
    <cfRule type="cellIs" dxfId="0" priority="19" operator="equal">
      <formula>"—"</formula>
    </cfRule>
  </conditionalFormatting>
  <conditionalFormatting sqref="AB11">
    <cfRule type="cellIs" dxfId="0" priority="16" operator="equal">
      <formula>"—"</formula>
    </cfRule>
  </conditionalFormatting>
  <conditionalFormatting sqref="AD11">
    <cfRule type="cellIs" dxfId="0" priority="48" operator="equal">
      <formula>"—"</formula>
    </cfRule>
  </conditionalFormatting>
  <conditionalFormatting sqref="AF11">
    <cfRule type="cellIs" dxfId="0" priority="22" operator="equal">
      <formula>"—"</formula>
    </cfRule>
  </conditionalFormatting>
  <conditionalFormatting sqref="AJ11">
    <cfRule type="cellIs" dxfId="0" priority="3" operator="equal">
      <formula>"—"</formula>
    </cfRule>
  </conditionalFormatting>
  <conditionalFormatting sqref="R13">
    <cfRule type="cellIs" dxfId="0" priority="18" operator="equal">
      <formula>"—"</formula>
    </cfRule>
  </conditionalFormatting>
  <conditionalFormatting sqref="AH15">
    <cfRule type="cellIs" dxfId="0" priority="23" operator="equal">
      <formula>"—"</formula>
    </cfRule>
  </conditionalFormatting>
  <conditionalFormatting sqref="AH19">
    <cfRule type="cellIs" dxfId="0" priority="26" operator="equal">
      <formula>"—"</formula>
    </cfRule>
  </conditionalFormatting>
  <conditionalFormatting sqref="L21">
    <cfRule type="cellIs" dxfId="0" priority="43" operator="equal">
      <formula>"—"</formula>
    </cfRule>
  </conditionalFormatting>
  <conditionalFormatting sqref="AH22">
    <cfRule type="cellIs" dxfId="0" priority="21" operator="equal">
      <formula>"—"</formula>
    </cfRule>
  </conditionalFormatting>
  <conditionalFormatting sqref="Z25">
    <cfRule type="cellIs" dxfId="0" priority="41" operator="equal">
      <formula>"—"</formula>
    </cfRule>
  </conditionalFormatting>
  <conditionalFormatting sqref="AB25">
    <cfRule type="cellIs" dxfId="0" priority="39" operator="equal">
      <formula>"—"</formula>
    </cfRule>
  </conditionalFormatting>
  <conditionalFormatting sqref="AD25">
    <cfRule type="cellIs" dxfId="0" priority="29" operator="equal">
      <formula>"—"</formula>
    </cfRule>
  </conditionalFormatting>
  <conditionalFormatting sqref="AB36">
    <cfRule type="cellIs" dxfId="0" priority="15" operator="equal">
      <formula>"—"</formula>
    </cfRule>
  </conditionalFormatting>
  <conditionalFormatting sqref="AH36">
    <cfRule type="cellIs" dxfId="0" priority="6" operator="equal">
      <formula>"—"</formula>
    </cfRule>
  </conditionalFormatting>
  <conditionalFormatting sqref="AJ36">
    <cfRule type="cellIs" dxfId="0" priority="2" operator="equal">
      <formula>"—"</formula>
    </cfRule>
  </conditionalFormatting>
  <conditionalFormatting sqref="AF47">
    <cfRule type="cellIs" dxfId="0" priority="10" operator="equal">
      <formula>"—"</formula>
    </cfRule>
  </conditionalFormatting>
  <conditionalFormatting sqref="AH48">
    <cfRule type="cellIs" dxfId="0" priority="20" operator="equal">
      <formula>"—"</formula>
    </cfRule>
  </conditionalFormatting>
  <conditionalFormatting sqref="AJ48">
    <cfRule type="cellIs" dxfId="0" priority="1" operator="equal">
      <formula>"—"</formula>
    </cfRule>
  </conditionalFormatting>
  <conditionalFormatting sqref="Z71">
    <cfRule type="cellIs" dxfId="0" priority="40" operator="equal">
      <formula>"—"</formula>
    </cfRule>
  </conditionalFormatting>
  <conditionalFormatting sqref="AD72">
    <cfRule type="cellIs" dxfId="0" priority="11" operator="equal">
      <formula>"—"</formula>
    </cfRule>
  </conditionalFormatting>
  <conditionalFormatting sqref="AH73">
    <cfRule type="cellIs" dxfId="0" priority="5" operator="equal">
      <formula>"—"</formula>
    </cfRule>
  </conditionalFormatting>
  <conditionalFormatting sqref="H5 J5 L5:AC5 AE5:AF5 H6:K6 N6 P6 R6 U6 X6:AG6 H7 J7:O7 R7:T7 Z7:AF7 L8 N8:AE8 J9:X9 Z9:AB9 AD9 L10 N10 P10 R10 U10:AG10 J11:W11 Z11 J12 L12:Y12 L13:Q13 U13:X13 AB13:AC13 L14 N14:P14 U14:W14 Z14:AB14 AD14:AE14 N15 U15:AE17 U18:AB18 AD18:AE18 H19:O19 U19 X19 Z19 AD19 H20:N20 U20:W20 H21:K21 U21:W21 H22 J22:M22 P22:Q22 U22:W22 J23:L23 N23:U23 J24:K24 N24 P24 R24 Z24:AE24 H25:J25 P25:Q25 U25:W25 H26 L26:Q26 U26 L27:N27 P27:Q27 Z27:AA27 L28 N28:T28 Z28 N29 P29:W29 P30:U30 AD30:AE30 P31:R31 U31:W31 Z31:AA31 AD31 P32 R32:Z32 R33:X33 Z33:AA33 R34 U34:AA34 U35 X35 Z35 AB35:AC35 H36:K39 H40 J40:M40 J41:L41 P41:Q41 J42 P42:T43 P44:R44 U44:W44 P45 R45:W45 R46 U46 AB46:AC46 AF46:AG46 AB47 H48:I54 H55 J55:K58 J59 L59:M63 L64 R64:T65 R66 U66:W66 U67 X67:Y67 X68 Z68:AA70">
    <cfRule type="cellIs" dxfId="0" priority="67" operator="equal">
      <formula>"—"</formula>
    </cfRule>
  </conditionalFormatting>
  <hyperlinks>
    <hyperlink ref="AD5" location="'预选赛（热身赛）选手数据'!B74" display="—①"/>
    <hyperlink ref="AE71" location="'预选赛（热身赛）选手数据'!B74" display="—①"/>
    <hyperlink ref="AH7" location="'预选赛（热身赛）选手数据'!B75" display="—②"/>
  </hyperlinks>
  <pageMargins left="0.699305555555556" right="0.699305555555556" top="0.75" bottom="0.75" header="0.3" footer="0.3"/>
  <pageSetup paperSize="1" orientation="portrait" horizontalDpi="200" verticalDpi="2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6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9.375" customWidth="1"/>
    <col min="2" max="2" width="7.125" style="41" customWidth="1"/>
    <col min="3" max="3" width="11.25" style="41" customWidth="1"/>
    <col min="4" max="4" width="11.625" style="41" customWidth="1"/>
    <col min="5" max="6" width="6.875" style="41" customWidth="1"/>
    <col min="7" max="7" width="4.125" style="42" customWidth="1"/>
    <col min="8" max="8" width="6.875" style="42" customWidth="1"/>
    <col min="9" max="9" width="4.125" style="42" customWidth="1"/>
    <col min="10" max="10" width="6.875" style="42" customWidth="1"/>
    <col min="11" max="11" width="4.125" style="42" customWidth="1"/>
    <col min="12" max="12" width="6.875" style="42" customWidth="1"/>
    <col min="13" max="13" width="4.125" style="42" customWidth="1"/>
    <col min="14" max="14" width="6.875" style="42" customWidth="1"/>
    <col min="15" max="15" width="4.125" style="42" customWidth="1"/>
    <col min="16" max="16" width="6.875" style="42" customWidth="1"/>
    <col min="17" max="17" width="4.125" style="42" customWidth="1"/>
    <col min="18" max="18" width="6.875" style="42" customWidth="1"/>
    <col min="19" max="19" width="4.125" style="42" customWidth="1"/>
    <col min="20" max="20" width="6.875" style="42" customWidth="1"/>
    <col min="21" max="21" width="4.125" style="42" customWidth="1"/>
    <col min="22" max="22" width="6.875" style="42" customWidth="1"/>
    <col min="23" max="23" width="4.125" style="42" customWidth="1"/>
    <col min="24" max="24" width="6.875" style="42" customWidth="1"/>
    <col min="25" max="25" width="4.125" style="42" customWidth="1"/>
    <col min="26" max="26" width="6.875" style="42" customWidth="1"/>
    <col min="27" max="27" width="4.125" style="42" customWidth="1"/>
    <col min="28" max="28" width="6.875" style="42" customWidth="1"/>
    <col min="29" max="29" width="4.125" style="42" customWidth="1"/>
    <col min="30" max="30" width="6.875" style="42" customWidth="1"/>
    <col min="31" max="31" width="4.125" style="41" customWidth="1"/>
    <col min="32" max="32" width="6.875" style="41" customWidth="1"/>
    <col min="33" max="33" width="4.125" style="42" customWidth="1"/>
    <col min="34" max="34" width="6.875" style="42" customWidth="1"/>
  </cols>
  <sheetData>
    <row r="1" spans="1:34">
      <c r="A1">
        <v>20260904</v>
      </c>
    </row>
    <row r="2" spans="1:34">
      <c r="B2" s="20" t="s">
        <v>187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</row>
    <row r="3" spans="1:34">
      <c r="B3" s="20" t="s">
        <v>1</v>
      </c>
      <c r="C3" s="20" t="s">
        <v>2</v>
      </c>
      <c r="D3" s="20" t="s">
        <v>3</v>
      </c>
      <c r="E3" s="20" t="s">
        <v>154</v>
      </c>
      <c r="F3" s="20" t="s">
        <v>155</v>
      </c>
      <c r="G3" s="43" t="s">
        <v>11</v>
      </c>
      <c r="H3" s="44"/>
      <c r="I3" s="43" t="s">
        <v>12</v>
      </c>
      <c r="J3" s="44"/>
      <c r="K3" s="43" t="s">
        <v>13</v>
      </c>
      <c r="L3" s="44"/>
      <c r="M3" s="43" t="s">
        <v>14</v>
      </c>
      <c r="N3" s="44"/>
      <c r="O3" s="43" t="s">
        <v>15</v>
      </c>
      <c r="P3" s="44"/>
      <c r="Q3" s="43" t="s">
        <v>16</v>
      </c>
      <c r="R3" s="44"/>
      <c r="S3" s="43" t="s">
        <v>17</v>
      </c>
      <c r="T3" s="44"/>
      <c r="U3" s="43" t="s">
        <v>18</v>
      </c>
      <c r="V3" s="44"/>
      <c r="W3" s="43" t="s">
        <v>19</v>
      </c>
      <c r="X3" s="44"/>
      <c r="Y3" s="43" t="s">
        <v>20</v>
      </c>
      <c r="Z3" s="44"/>
      <c r="AA3" s="43" t="s">
        <v>21</v>
      </c>
      <c r="AB3" s="44"/>
      <c r="AC3" s="43" t="s">
        <v>22</v>
      </c>
      <c r="AD3" s="44"/>
      <c r="AE3" s="43" t="s">
        <v>23</v>
      </c>
      <c r="AF3" s="44"/>
      <c r="AG3" s="43" t="s">
        <v>24</v>
      </c>
      <c r="AH3" s="44"/>
    </row>
    <row r="4" spans="1:34">
      <c r="B4" s="20"/>
      <c r="C4" s="20"/>
      <c r="D4" s="20"/>
      <c r="E4" s="20"/>
      <c r="F4" s="20"/>
      <c r="G4" s="20" t="s">
        <v>157</v>
      </c>
      <c r="H4" s="20" t="s">
        <v>158</v>
      </c>
      <c r="I4" s="20" t="s">
        <v>157</v>
      </c>
      <c r="J4" s="20" t="s">
        <v>158</v>
      </c>
      <c r="K4" s="20" t="s">
        <v>157</v>
      </c>
      <c r="L4" s="20" t="s">
        <v>158</v>
      </c>
      <c r="M4" s="20" t="s">
        <v>157</v>
      </c>
      <c r="N4" s="20" t="s">
        <v>158</v>
      </c>
      <c r="O4" s="20" t="s">
        <v>157</v>
      </c>
      <c r="P4" s="20" t="s">
        <v>158</v>
      </c>
      <c r="Q4" s="20" t="s">
        <v>157</v>
      </c>
      <c r="R4" s="20" t="s">
        <v>158</v>
      </c>
      <c r="S4" s="20" t="s">
        <v>157</v>
      </c>
      <c r="T4" s="20" t="s">
        <v>158</v>
      </c>
      <c r="U4" s="20" t="s">
        <v>157</v>
      </c>
      <c r="V4" s="20" t="s">
        <v>158</v>
      </c>
      <c r="W4" s="20" t="s">
        <v>157</v>
      </c>
      <c r="X4" s="20" t="s">
        <v>158</v>
      </c>
      <c r="Y4" s="20" t="s">
        <v>157</v>
      </c>
      <c r="Z4" s="20" t="s">
        <v>158</v>
      </c>
      <c r="AA4" s="20" t="s">
        <v>157</v>
      </c>
      <c r="AB4" s="20" t="s">
        <v>158</v>
      </c>
      <c r="AC4" s="20" t="s">
        <v>157</v>
      </c>
      <c r="AD4" s="20" t="s">
        <v>158</v>
      </c>
      <c r="AE4" s="20" t="s">
        <v>157</v>
      </c>
      <c r="AF4" s="20" t="s">
        <v>158</v>
      </c>
      <c r="AG4" s="20" t="s">
        <v>157</v>
      </c>
      <c r="AH4" s="20" t="s">
        <v>158</v>
      </c>
    </row>
    <row r="5" spans="1:34">
      <c r="B5" s="1">
        <v>54</v>
      </c>
      <c r="C5" s="1" t="s">
        <v>46</v>
      </c>
      <c r="D5" s="45" t="s">
        <v>47</v>
      </c>
      <c r="E5" s="1">
        <v>4</v>
      </c>
      <c r="F5" s="1">
        <v>2</v>
      </c>
      <c r="G5" s="45">
        <v>8</v>
      </c>
      <c r="H5" s="1" t="s">
        <v>164</v>
      </c>
      <c r="I5" s="1">
        <v>4</v>
      </c>
      <c r="J5" s="1" t="s">
        <v>161</v>
      </c>
      <c r="K5" s="1" t="s">
        <v>33</v>
      </c>
      <c r="L5" s="1"/>
      <c r="M5" s="1" t="s">
        <v>33</v>
      </c>
      <c r="N5" s="1"/>
      <c r="O5" s="1" t="s">
        <v>33</v>
      </c>
      <c r="P5" s="1"/>
      <c r="Q5" s="1" t="s">
        <v>33</v>
      </c>
      <c r="R5" s="1"/>
      <c r="S5" s="1" t="s">
        <v>33</v>
      </c>
      <c r="T5" s="1"/>
      <c r="U5" s="6" t="s">
        <v>33</v>
      </c>
      <c r="V5" s="6"/>
      <c r="W5" s="6">
        <v>5</v>
      </c>
      <c r="X5" s="6" t="s">
        <v>164</v>
      </c>
      <c r="Y5" s="6" t="s">
        <v>33</v>
      </c>
      <c r="Z5" s="6"/>
      <c r="AA5" s="6" t="s">
        <v>33</v>
      </c>
      <c r="AB5" s="6"/>
      <c r="AC5" s="1">
        <v>2</v>
      </c>
      <c r="AD5" s="1" t="s">
        <v>161</v>
      </c>
      <c r="AE5" s="1" t="s">
        <v>33</v>
      </c>
      <c r="AF5" s="1"/>
      <c r="AG5" s="1" t="s">
        <v>33</v>
      </c>
      <c r="AH5" s="1"/>
    </row>
    <row r="6" spans="1:34">
      <c r="B6" s="1">
        <v>11</v>
      </c>
      <c r="C6" s="45">
        <v>1168438795</v>
      </c>
      <c r="D6" s="45">
        <v>1168438795</v>
      </c>
      <c r="E6" s="1">
        <v>3</v>
      </c>
      <c r="F6" s="1">
        <v>1</v>
      </c>
      <c r="G6" s="45">
        <v>7</v>
      </c>
      <c r="H6" s="1" t="s">
        <v>164</v>
      </c>
      <c r="I6" s="1" t="s">
        <v>33</v>
      </c>
      <c r="J6" s="1"/>
      <c r="K6" s="46">
        <v>2</v>
      </c>
      <c r="L6" s="1" t="s">
        <v>161</v>
      </c>
      <c r="M6" s="1"/>
      <c r="N6" s="1"/>
      <c r="O6" s="1"/>
      <c r="P6" s="1"/>
      <c r="Q6" s="1"/>
      <c r="R6" s="1"/>
      <c r="S6" s="6">
        <v>1</v>
      </c>
      <c r="T6" s="6" t="s">
        <v>161</v>
      </c>
      <c r="U6" s="6"/>
      <c r="V6" s="6"/>
      <c r="W6" s="6" t="s">
        <v>33</v>
      </c>
      <c r="X6" s="6"/>
      <c r="Y6" s="6"/>
      <c r="Z6" s="6"/>
      <c r="AA6" s="6"/>
      <c r="AB6" s="6"/>
      <c r="AC6" s="6" t="s">
        <v>33</v>
      </c>
      <c r="AD6" s="6"/>
      <c r="AE6" s="1"/>
      <c r="AF6" s="1"/>
      <c r="AG6" s="1"/>
      <c r="AH6" s="1"/>
    </row>
    <row r="7" spans="1:34">
      <c r="B7" s="1">
        <v>56</v>
      </c>
      <c r="C7" s="1" t="s">
        <v>59</v>
      </c>
      <c r="D7" s="1" t="s">
        <v>59</v>
      </c>
      <c r="E7" s="1">
        <v>3</v>
      </c>
      <c r="F7" s="1">
        <v>1</v>
      </c>
      <c r="G7" s="1" t="s">
        <v>33</v>
      </c>
      <c r="H7" s="1"/>
      <c r="I7" s="1"/>
      <c r="J7" s="1"/>
      <c r="K7" s="1" t="s">
        <v>33</v>
      </c>
      <c r="L7" s="1"/>
      <c r="M7" s="1"/>
      <c r="N7" s="1"/>
      <c r="O7" s="1">
        <v>4</v>
      </c>
      <c r="P7" s="1" t="s">
        <v>161</v>
      </c>
      <c r="Q7" s="1"/>
      <c r="R7" s="1"/>
      <c r="S7" s="6" t="s">
        <v>33</v>
      </c>
      <c r="T7" s="6"/>
      <c r="U7" s="6"/>
      <c r="V7" s="6"/>
      <c r="W7" s="6"/>
      <c r="X7" s="6"/>
      <c r="Y7" s="6">
        <v>2</v>
      </c>
      <c r="Z7" s="6" t="s">
        <v>161</v>
      </c>
      <c r="AA7" s="6"/>
      <c r="AB7" s="6"/>
      <c r="AC7" s="6"/>
      <c r="AD7" s="6"/>
      <c r="AE7" s="1">
        <v>1</v>
      </c>
      <c r="AF7" s="1" t="s">
        <v>161</v>
      </c>
      <c r="AG7" s="1"/>
      <c r="AH7" s="1"/>
    </row>
    <row r="8" customHeight="1" spans="1:34">
      <c r="B8" s="47">
        <v>38</v>
      </c>
      <c r="C8" s="47" t="s">
        <v>61</v>
      </c>
      <c r="D8" s="47" t="s">
        <v>62</v>
      </c>
      <c r="E8" s="47">
        <v>3</v>
      </c>
      <c r="F8" s="1">
        <v>1</v>
      </c>
      <c r="G8" s="1"/>
      <c r="H8" s="1"/>
      <c r="I8" s="1"/>
      <c r="J8" s="1"/>
      <c r="K8" s="1"/>
      <c r="L8" s="1"/>
      <c r="M8" s="1"/>
      <c r="N8" s="1"/>
      <c r="O8" s="1" t="s">
        <v>33</v>
      </c>
      <c r="P8" s="1"/>
      <c r="Q8" s="1"/>
      <c r="R8" s="1"/>
      <c r="S8" s="6"/>
      <c r="T8" s="6"/>
      <c r="U8" s="6"/>
      <c r="V8" s="6"/>
      <c r="W8" s="6"/>
      <c r="X8" s="6"/>
      <c r="Y8" s="6">
        <v>1</v>
      </c>
      <c r="Z8" s="6" t="s">
        <v>161</v>
      </c>
      <c r="AA8" s="6"/>
      <c r="AB8" s="6"/>
      <c r="AC8" s="1">
        <v>6</v>
      </c>
      <c r="AD8" s="1" t="s">
        <v>161</v>
      </c>
      <c r="AE8" s="1" t="s">
        <v>33</v>
      </c>
      <c r="AF8" s="1"/>
      <c r="AG8" s="48">
        <v>2</v>
      </c>
      <c r="AH8" s="49" t="s">
        <v>188</v>
      </c>
    </row>
    <row r="9" spans="1:34">
      <c r="B9" s="1"/>
      <c r="C9" s="1"/>
      <c r="D9" s="1" t="s">
        <v>112</v>
      </c>
      <c r="E9" s="1">
        <v>2</v>
      </c>
      <c r="F9" s="1">
        <v>1</v>
      </c>
      <c r="G9" s="45">
        <v>4</v>
      </c>
      <c r="H9" s="1" t="s">
        <v>161</v>
      </c>
      <c r="I9" s="1">
        <v>1</v>
      </c>
      <c r="J9" s="1" t="s">
        <v>161</v>
      </c>
      <c r="K9" s="1"/>
      <c r="L9" s="1"/>
      <c r="M9" s="1"/>
      <c r="N9" s="1"/>
      <c r="O9" s="1"/>
      <c r="P9" s="1"/>
      <c r="Q9" s="1"/>
      <c r="R9" s="1"/>
      <c r="S9" s="6"/>
      <c r="T9" s="6"/>
      <c r="U9" s="6"/>
      <c r="V9" s="6"/>
      <c r="W9" s="6"/>
      <c r="X9" s="6"/>
      <c r="Y9" s="6" t="s">
        <v>33</v>
      </c>
      <c r="Z9" s="6"/>
      <c r="AA9" s="6"/>
      <c r="AB9" s="6"/>
      <c r="AC9" s="6" t="s">
        <v>33</v>
      </c>
      <c r="AD9" s="6"/>
      <c r="AE9" s="1"/>
      <c r="AF9" s="1"/>
      <c r="AG9" s="1" t="s">
        <v>33</v>
      </c>
      <c r="AH9" s="1"/>
    </row>
    <row r="10" spans="1:34">
      <c r="B10" s="1">
        <v>16</v>
      </c>
      <c r="C10" s="1" t="s">
        <v>68</v>
      </c>
      <c r="D10" s="45" t="s">
        <v>69</v>
      </c>
      <c r="E10" s="1">
        <v>2</v>
      </c>
      <c r="F10" s="45">
        <v>6</v>
      </c>
      <c r="G10" s="45">
        <v>6</v>
      </c>
      <c r="H10" s="1" t="s">
        <v>164</v>
      </c>
      <c r="I10" s="1" t="s">
        <v>33</v>
      </c>
      <c r="J10" s="1"/>
      <c r="K10" s="1"/>
      <c r="L10" s="1"/>
      <c r="M10" s="1"/>
      <c r="N10" s="1"/>
      <c r="O10" s="1"/>
      <c r="P10" s="1"/>
      <c r="Q10" s="1"/>
      <c r="R10" s="1"/>
      <c r="S10" s="6">
        <v>7</v>
      </c>
      <c r="T10" s="6" t="s">
        <v>164</v>
      </c>
      <c r="U10" s="6"/>
      <c r="V10" s="6"/>
      <c r="W10" s="6"/>
      <c r="X10" s="6"/>
      <c r="Y10" s="6"/>
      <c r="Z10" s="6"/>
      <c r="AA10" s="6"/>
      <c r="AB10" s="6"/>
      <c r="AC10" s="6"/>
      <c r="AD10" s="6"/>
      <c r="AE10" s="1"/>
      <c r="AF10" s="1"/>
      <c r="AG10" s="1"/>
      <c r="AH10" s="1"/>
    </row>
    <row r="11" spans="1:34">
      <c r="B11" s="1">
        <v>67</v>
      </c>
      <c r="C11" s="45" t="s">
        <v>107</v>
      </c>
      <c r="D11" s="45" t="s">
        <v>107</v>
      </c>
      <c r="E11" s="1">
        <v>2</v>
      </c>
      <c r="F11" s="45">
        <v>1</v>
      </c>
      <c r="G11" s="45">
        <v>1</v>
      </c>
      <c r="H11" s="1" t="s">
        <v>161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6" t="s">
        <v>33</v>
      </c>
      <c r="T11" s="6"/>
      <c r="U11" s="45">
        <v>2</v>
      </c>
      <c r="V11" s="1" t="s">
        <v>164</v>
      </c>
      <c r="W11" s="6"/>
      <c r="X11" s="6"/>
      <c r="Y11" s="6"/>
      <c r="Z11" s="6"/>
      <c r="AA11" s="6"/>
      <c r="AB11" s="6"/>
      <c r="AC11" s="6"/>
      <c r="AD11" s="6"/>
      <c r="AE11" s="1"/>
      <c r="AF11" s="1"/>
      <c r="AG11" s="1"/>
      <c r="AH11" s="1"/>
    </row>
    <row r="12" spans="1:34">
      <c r="B12" s="1">
        <v>71</v>
      </c>
      <c r="C12" s="1" t="s">
        <v>80</v>
      </c>
      <c r="D12" s="45" t="s">
        <v>81</v>
      </c>
      <c r="E12" s="1">
        <v>2</v>
      </c>
      <c r="F12" s="45">
        <v>6</v>
      </c>
      <c r="G12" s="45">
        <v>10</v>
      </c>
      <c r="H12" s="1" t="s">
        <v>164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6"/>
      <c r="T12" s="6"/>
      <c r="U12" s="46">
        <v>6</v>
      </c>
      <c r="V12" s="6" t="s">
        <v>161</v>
      </c>
      <c r="W12" s="6"/>
      <c r="X12" s="6"/>
      <c r="Y12" s="6"/>
      <c r="Z12" s="6"/>
      <c r="AA12" s="6"/>
      <c r="AB12" s="6"/>
      <c r="AC12" s="6"/>
      <c r="AD12" s="6"/>
      <c r="AE12" s="1"/>
      <c r="AF12" s="1"/>
      <c r="AG12" s="1"/>
      <c r="AH12" s="1"/>
    </row>
    <row r="13" spans="1:34">
      <c r="B13" s="1"/>
      <c r="C13" s="1"/>
      <c r="D13" s="1" t="s">
        <v>133</v>
      </c>
      <c r="E13" s="1">
        <v>2</v>
      </c>
      <c r="F13" s="1">
        <v>3</v>
      </c>
      <c r="G13" s="1" t="s">
        <v>33</v>
      </c>
      <c r="H13" s="1"/>
      <c r="I13" s="1">
        <v>3</v>
      </c>
      <c r="J13" s="1" t="s">
        <v>161</v>
      </c>
      <c r="K13" s="1">
        <v>6</v>
      </c>
      <c r="L13" s="1" t="s">
        <v>164</v>
      </c>
      <c r="M13" s="1"/>
      <c r="N13" s="1"/>
      <c r="O13" s="1"/>
      <c r="P13" s="1"/>
      <c r="Q13" s="1"/>
      <c r="R13" s="1"/>
      <c r="S13" s="6"/>
      <c r="T13" s="6"/>
      <c r="U13" s="6" t="s">
        <v>33</v>
      </c>
      <c r="V13" s="6"/>
      <c r="W13" s="6"/>
      <c r="X13" s="6"/>
      <c r="Y13" s="6"/>
      <c r="Z13" s="6"/>
      <c r="AA13" s="6"/>
      <c r="AB13" s="6"/>
      <c r="AC13" s="6"/>
      <c r="AD13" s="6"/>
      <c r="AE13" s="1"/>
      <c r="AF13" s="1"/>
      <c r="AG13" s="1"/>
      <c r="AH13" s="1"/>
    </row>
    <row r="14" spans="1:34">
      <c r="B14" s="1"/>
      <c r="C14" s="1"/>
      <c r="D14" s="1" t="s">
        <v>138</v>
      </c>
      <c r="E14" s="1">
        <v>2</v>
      </c>
      <c r="F14" s="1">
        <v>1</v>
      </c>
      <c r="G14" s="1"/>
      <c r="H14" s="1"/>
      <c r="I14" s="1">
        <v>5</v>
      </c>
      <c r="J14" s="1" t="s">
        <v>164</v>
      </c>
      <c r="K14" s="1" t="s">
        <v>33</v>
      </c>
      <c r="L14" s="1"/>
      <c r="M14" s="1">
        <v>1</v>
      </c>
      <c r="N14" s="1" t="s">
        <v>161</v>
      </c>
      <c r="O14" s="1"/>
      <c r="P14" s="1"/>
      <c r="Q14" s="1"/>
      <c r="R14" s="1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1"/>
      <c r="AF14" s="1"/>
      <c r="AG14" s="1"/>
      <c r="AH14" s="1"/>
    </row>
    <row r="15" spans="1:34">
      <c r="B15" s="1">
        <v>10</v>
      </c>
      <c r="C15" s="1" t="s">
        <v>88</v>
      </c>
      <c r="D15" s="1" t="s">
        <v>88</v>
      </c>
      <c r="E15" s="1">
        <v>2</v>
      </c>
      <c r="F15" s="1">
        <v>2</v>
      </c>
      <c r="G15" s="1"/>
      <c r="H15" s="1"/>
      <c r="I15" s="1">
        <v>2</v>
      </c>
      <c r="J15" s="1" t="s">
        <v>161</v>
      </c>
      <c r="K15" s="1"/>
      <c r="L15" s="1"/>
      <c r="M15" s="1">
        <v>2</v>
      </c>
      <c r="N15" s="1" t="s">
        <v>161</v>
      </c>
      <c r="O15" s="1"/>
      <c r="P15" s="1"/>
      <c r="Q15" s="1"/>
      <c r="R15" s="1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1"/>
      <c r="AF15" s="1"/>
      <c r="AG15" s="1"/>
      <c r="AH15" s="1"/>
    </row>
    <row r="16" customHeight="1" spans="1:34">
      <c r="B16" s="1"/>
      <c r="C16" s="1"/>
      <c r="D16" s="1">
        <v>869956924</v>
      </c>
      <c r="E16" s="1">
        <v>2</v>
      </c>
      <c r="F16" s="1">
        <v>7</v>
      </c>
      <c r="G16" s="1"/>
      <c r="H16" s="1"/>
      <c r="I16" s="1">
        <v>7</v>
      </c>
      <c r="J16" s="1" t="s">
        <v>164</v>
      </c>
      <c r="K16" s="1"/>
      <c r="L16" s="1"/>
      <c r="M16" s="1" t="s">
        <v>33</v>
      </c>
      <c r="N16" s="1"/>
      <c r="O16" s="49" t="s">
        <v>166</v>
      </c>
      <c r="P16" s="1" t="s">
        <v>164</v>
      </c>
      <c r="Q16" s="1"/>
      <c r="R16" s="1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1"/>
      <c r="AF16" s="1"/>
      <c r="AG16" s="1"/>
      <c r="AH16" s="1"/>
    </row>
    <row r="17" customHeight="1" spans="2:34">
      <c r="B17" s="1">
        <v>124</v>
      </c>
      <c r="C17" s="1" t="s">
        <v>90</v>
      </c>
      <c r="D17" s="46" t="s">
        <v>91</v>
      </c>
      <c r="E17" s="1">
        <v>2</v>
      </c>
      <c r="F17" s="46">
        <v>4</v>
      </c>
      <c r="G17" s="1"/>
      <c r="H17" s="1"/>
      <c r="I17" s="1" t="s">
        <v>33</v>
      </c>
      <c r="J17" s="1"/>
      <c r="K17" s="46">
        <v>4</v>
      </c>
      <c r="L17" s="49" t="s">
        <v>189</v>
      </c>
      <c r="M17" s="1">
        <v>4</v>
      </c>
      <c r="N17" s="1" t="s">
        <v>161</v>
      </c>
      <c r="O17" s="1" t="s">
        <v>33</v>
      </c>
      <c r="P17" s="1"/>
      <c r="Q17" s="1"/>
      <c r="R17" s="1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1"/>
      <c r="AF17" s="1"/>
      <c r="AG17" s="1"/>
      <c r="AH17" s="1"/>
    </row>
    <row r="18" spans="2:34">
      <c r="B18" s="1">
        <v>35</v>
      </c>
      <c r="C18" s="1" t="s">
        <v>142</v>
      </c>
      <c r="D18" s="1" t="s">
        <v>143</v>
      </c>
      <c r="E18" s="1">
        <v>2</v>
      </c>
      <c r="F18" s="1">
        <v>5</v>
      </c>
      <c r="G18" s="1"/>
      <c r="H18" s="1"/>
      <c r="I18" s="1"/>
      <c r="J18" s="1"/>
      <c r="K18" s="1" t="s">
        <v>33</v>
      </c>
      <c r="L18" s="1"/>
      <c r="M18" s="1">
        <v>6</v>
      </c>
      <c r="N18" s="1" t="s">
        <v>164</v>
      </c>
      <c r="O18" s="1">
        <v>5</v>
      </c>
      <c r="P18" s="1" t="s">
        <v>164</v>
      </c>
      <c r="Q18" s="1"/>
      <c r="R18" s="1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1"/>
      <c r="AF18" s="1"/>
      <c r="AG18" s="1"/>
      <c r="AH18" s="1"/>
    </row>
    <row r="19" spans="2:34">
      <c r="B19" s="1">
        <v>3</v>
      </c>
      <c r="C19" s="1" t="s">
        <v>99</v>
      </c>
      <c r="D19" s="1" t="s">
        <v>171</v>
      </c>
      <c r="E19" s="1">
        <v>2</v>
      </c>
      <c r="F19" s="1">
        <v>1</v>
      </c>
      <c r="G19" s="1"/>
      <c r="H19" s="1"/>
      <c r="I19" s="1"/>
      <c r="J19" s="1"/>
      <c r="K19" s="1"/>
      <c r="L19" s="1"/>
      <c r="M19" s="1" t="s">
        <v>33</v>
      </c>
      <c r="N19" s="1"/>
      <c r="O19" s="1">
        <v>2</v>
      </c>
      <c r="P19" s="1" t="s">
        <v>161</v>
      </c>
      <c r="Q19" s="6">
        <v>1</v>
      </c>
      <c r="R19" s="6" t="s">
        <v>164</v>
      </c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1"/>
      <c r="AF19" s="1"/>
      <c r="AG19" s="1"/>
      <c r="AH19" s="1"/>
    </row>
    <row r="20" spans="2:34">
      <c r="B20" s="1">
        <v>18</v>
      </c>
      <c r="C20" s="1" t="s">
        <v>52</v>
      </c>
      <c r="D20" s="1" t="s">
        <v>53</v>
      </c>
      <c r="E20" s="1">
        <v>2</v>
      </c>
      <c r="F20" s="1">
        <v>3</v>
      </c>
      <c r="G20" s="1"/>
      <c r="H20" s="1"/>
      <c r="I20" s="1"/>
      <c r="J20" s="1"/>
      <c r="K20" s="1"/>
      <c r="L20" s="1"/>
      <c r="M20" s="1"/>
      <c r="N20" s="1"/>
      <c r="O20" s="1">
        <v>3</v>
      </c>
      <c r="P20" s="1" t="s">
        <v>161</v>
      </c>
      <c r="Q20" s="1" t="s">
        <v>33</v>
      </c>
      <c r="R20" s="1"/>
      <c r="S20" s="6"/>
      <c r="T20" s="6"/>
      <c r="U20" s="6">
        <v>4</v>
      </c>
      <c r="V20" s="6" t="s">
        <v>161</v>
      </c>
      <c r="W20" s="6"/>
      <c r="X20" s="6"/>
      <c r="Y20" s="6"/>
      <c r="Z20" s="6"/>
      <c r="AA20" s="6"/>
      <c r="AB20" s="6"/>
      <c r="AC20" s="6"/>
      <c r="AD20" s="6"/>
      <c r="AE20" s="1"/>
      <c r="AF20" s="1"/>
      <c r="AG20" s="1"/>
      <c r="AH20" s="1"/>
    </row>
    <row r="21" spans="2:34">
      <c r="B21" s="1">
        <v>69</v>
      </c>
      <c r="C21" s="1" t="s">
        <v>92</v>
      </c>
      <c r="D21" s="1" t="s">
        <v>93</v>
      </c>
      <c r="E21" s="1">
        <v>2</v>
      </c>
      <c r="F21" s="1">
        <v>2</v>
      </c>
      <c r="G21" s="1"/>
      <c r="H21" s="1"/>
      <c r="I21" s="1"/>
      <c r="J21" s="1"/>
      <c r="K21" s="1"/>
      <c r="L21" s="1"/>
      <c r="M21" s="1"/>
      <c r="N21" s="1"/>
      <c r="O21" s="1" t="s">
        <v>33</v>
      </c>
      <c r="P21" s="1"/>
      <c r="Q21" s="6">
        <v>2</v>
      </c>
      <c r="R21" s="6" t="s">
        <v>164</v>
      </c>
      <c r="S21" s="6">
        <v>4</v>
      </c>
      <c r="T21" s="6" t="s">
        <v>161</v>
      </c>
      <c r="U21" s="6" t="s">
        <v>33</v>
      </c>
      <c r="V21" s="6"/>
      <c r="W21" s="6"/>
      <c r="X21" s="6"/>
      <c r="Y21" s="6"/>
      <c r="Z21" s="6"/>
      <c r="AA21" s="6"/>
      <c r="AB21" s="6"/>
      <c r="AC21" s="6"/>
      <c r="AD21" s="6"/>
      <c r="AE21" s="1"/>
      <c r="AF21" s="1"/>
      <c r="AG21" s="1"/>
      <c r="AH21" s="1"/>
    </row>
    <row r="22" spans="2:34">
      <c r="B22" s="1">
        <v>47</v>
      </c>
      <c r="C22" s="1" t="s">
        <v>72</v>
      </c>
      <c r="D22" s="1" t="s">
        <v>73</v>
      </c>
      <c r="E22" s="1">
        <v>2</v>
      </c>
      <c r="F22" s="1">
        <v>5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6">
        <v>5</v>
      </c>
      <c r="R22" s="6" t="s">
        <v>164</v>
      </c>
      <c r="S22" s="6">
        <v>5</v>
      </c>
      <c r="T22" s="6" t="s">
        <v>161</v>
      </c>
      <c r="U22" s="6"/>
      <c r="V22" s="6"/>
      <c r="W22" s="6"/>
      <c r="X22" s="6"/>
      <c r="Y22" s="6"/>
      <c r="Z22" s="6"/>
      <c r="AA22" s="6"/>
      <c r="AB22" s="6"/>
      <c r="AC22" s="6"/>
      <c r="AD22" s="6"/>
      <c r="AE22" s="1"/>
      <c r="AF22" s="1"/>
      <c r="AG22" s="1"/>
      <c r="AH22" s="1"/>
    </row>
    <row r="23" spans="2:34">
      <c r="B23" s="1">
        <v>82</v>
      </c>
      <c r="C23" s="1" t="s">
        <v>190</v>
      </c>
      <c r="D23" s="1" t="s">
        <v>85</v>
      </c>
      <c r="E23" s="1">
        <v>2</v>
      </c>
      <c r="F23" s="1">
        <v>1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6" t="s">
        <v>33</v>
      </c>
      <c r="R23" s="6"/>
      <c r="S23" s="6" t="s">
        <v>33</v>
      </c>
      <c r="T23" s="6"/>
      <c r="U23" s="6"/>
      <c r="V23" s="6"/>
      <c r="W23" s="6">
        <v>3</v>
      </c>
      <c r="X23" s="6" t="s">
        <v>161</v>
      </c>
      <c r="Y23" s="6"/>
      <c r="Z23" s="6"/>
      <c r="AA23" s="6">
        <v>1</v>
      </c>
      <c r="AB23" s="6" t="s">
        <v>161</v>
      </c>
      <c r="AC23" s="6"/>
      <c r="AD23" s="6"/>
      <c r="AE23" s="1"/>
      <c r="AF23" s="1"/>
      <c r="AG23" s="1"/>
      <c r="AH23" s="1"/>
    </row>
    <row r="24" spans="2:34">
      <c r="B24" s="1">
        <v>158</v>
      </c>
      <c r="C24" s="1" t="s">
        <v>79</v>
      </c>
      <c r="D24" s="1" t="s">
        <v>79</v>
      </c>
      <c r="E24" s="1">
        <v>2</v>
      </c>
      <c r="F24" s="1">
        <v>4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6"/>
      <c r="R24" s="6"/>
      <c r="S24" s="6"/>
      <c r="T24" s="6"/>
      <c r="U24" s="6"/>
      <c r="V24" s="6"/>
      <c r="W24" s="6">
        <v>4</v>
      </c>
      <c r="X24" s="6" t="s">
        <v>161</v>
      </c>
      <c r="Y24" s="6"/>
      <c r="Z24" s="6"/>
      <c r="AA24" s="6" t="s">
        <v>33</v>
      </c>
      <c r="AB24" s="6"/>
      <c r="AC24" s="1">
        <v>7</v>
      </c>
      <c r="AD24" s="1" t="s">
        <v>161</v>
      </c>
      <c r="AE24" s="1"/>
      <c r="AF24" s="1"/>
      <c r="AG24" s="1"/>
      <c r="AH24" s="1"/>
    </row>
    <row r="25" spans="2:34">
      <c r="B25" s="47">
        <v>13</v>
      </c>
      <c r="C25" s="47" t="s">
        <v>27</v>
      </c>
      <c r="D25" s="47" t="s">
        <v>184</v>
      </c>
      <c r="E25" s="47">
        <v>2</v>
      </c>
      <c r="F25" s="1">
        <v>1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6"/>
      <c r="R25" s="6"/>
      <c r="S25" s="6"/>
      <c r="T25" s="6"/>
      <c r="U25" s="6"/>
      <c r="V25" s="6"/>
      <c r="W25" s="6" t="s">
        <v>33</v>
      </c>
      <c r="X25" s="6"/>
      <c r="Y25" s="6"/>
      <c r="Z25" s="6"/>
      <c r="AA25" s="6"/>
      <c r="AB25" s="6"/>
      <c r="AC25" s="1">
        <v>1</v>
      </c>
      <c r="AD25" s="1" t="s">
        <v>161</v>
      </c>
      <c r="AE25" s="1"/>
      <c r="AF25" s="1"/>
      <c r="AG25" s="48">
        <v>3</v>
      </c>
      <c r="AH25" s="47" t="s">
        <v>161</v>
      </c>
    </row>
    <row r="26" spans="2:34">
      <c r="B26" s="47">
        <v>181</v>
      </c>
      <c r="C26" s="47" t="s">
        <v>103</v>
      </c>
      <c r="D26" s="47"/>
      <c r="E26" s="47">
        <v>2</v>
      </c>
      <c r="F26" s="1">
        <v>3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1">
        <v>3</v>
      </c>
      <c r="AD26" s="1" t="s">
        <v>161</v>
      </c>
      <c r="AE26" s="1"/>
      <c r="AF26" s="1"/>
      <c r="AG26" s="48">
        <v>5</v>
      </c>
      <c r="AH26" s="47" t="s">
        <v>161</v>
      </c>
    </row>
    <row r="27" spans="2:34">
      <c r="B27" s="47">
        <v>249</v>
      </c>
      <c r="C27" s="47" t="s">
        <v>105</v>
      </c>
      <c r="D27" s="47"/>
      <c r="E27" s="47">
        <v>2</v>
      </c>
      <c r="F27" s="1">
        <v>4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1">
        <v>4</v>
      </c>
      <c r="AD27" s="1" t="s">
        <v>161</v>
      </c>
      <c r="AE27" s="1"/>
      <c r="AF27" s="1"/>
      <c r="AG27" s="48">
        <v>4</v>
      </c>
      <c r="AH27" s="47" t="s">
        <v>161</v>
      </c>
    </row>
    <row r="28" spans="2:34">
      <c r="B28" s="1">
        <v>58</v>
      </c>
      <c r="C28" s="1" t="s">
        <v>110</v>
      </c>
      <c r="D28" s="45" t="s">
        <v>111</v>
      </c>
      <c r="E28" s="1">
        <v>1</v>
      </c>
      <c r="F28" s="45">
        <v>2</v>
      </c>
      <c r="G28" s="45">
        <v>2</v>
      </c>
      <c r="H28" s="1" t="s">
        <v>161</v>
      </c>
      <c r="I28" s="1"/>
      <c r="J28" s="1"/>
      <c r="K28" s="1"/>
      <c r="L28" s="1"/>
      <c r="M28" s="1"/>
      <c r="N28" s="1"/>
      <c r="O28" s="1"/>
      <c r="P28" s="1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 t="s">
        <v>33</v>
      </c>
      <c r="AD28" s="6"/>
      <c r="AE28" s="1"/>
      <c r="AF28" s="1"/>
      <c r="AG28" s="1" t="s">
        <v>33</v>
      </c>
      <c r="AH28" s="1"/>
    </row>
    <row r="29" spans="2:34">
      <c r="B29" s="1">
        <v>114</v>
      </c>
      <c r="C29" s="1" t="s">
        <v>125</v>
      </c>
      <c r="D29" s="45" t="s">
        <v>126</v>
      </c>
      <c r="E29" s="1">
        <v>1</v>
      </c>
      <c r="F29" s="45">
        <v>3</v>
      </c>
      <c r="G29" s="45">
        <v>3</v>
      </c>
      <c r="H29" s="1" t="s">
        <v>161</v>
      </c>
      <c r="I29" s="1"/>
      <c r="J29" s="1"/>
      <c r="K29" s="1"/>
      <c r="L29" s="1"/>
      <c r="M29" s="1"/>
      <c r="N29" s="1"/>
      <c r="O29" s="1"/>
      <c r="P29" s="1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1"/>
      <c r="AF29" s="1"/>
      <c r="AG29" s="1"/>
      <c r="AH29" s="1"/>
    </row>
    <row r="30" spans="2:34">
      <c r="B30" s="1"/>
      <c r="C30" s="1"/>
      <c r="D30" s="45" t="s">
        <v>191</v>
      </c>
      <c r="E30" s="1">
        <v>1</v>
      </c>
      <c r="F30" s="45">
        <v>5</v>
      </c>
      <c r="G30" s="45">
        <v>5</v>
      </c>
      <c r="H30" s="1" t="s">
        <v>164</v>
      </c>
      <c r="I30" s="1"/>
      <c r="J30" s="1"/>
      <c r="K30" s="1"/>
      <c r="L30" s="1"/>
      <c r="M30" s="1"/>
      <c r="N30" s="1"/>
      <c r="O30" s="1"/>
      <c r="P30" s="1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1"/>
      <c r="AF30" s="1"/>
      <c r="AG30" s="1"/>
      <c r="AH30" s="1"/>
    </row>
    <row r="31" spans="2:34">
      <c r="B31" s="1"/>
      <c r="C31" s="1"/>
      <c r="D31" s="45" t="s">
        <v>192</v>
      </c>
      <c r="E31" s="1">
        <v>1</v>
      </c>
      <c r="F31" s="45">
        <v>9</v>
      </c>
      <c r="G31" s="45">
        <v>9</v>
      </c>
      <c r="H31" s="1" t="s">
        <v>164</v>
      </c>
      <c r="I31" s="1"/>
      <c r="J31" s="1"/>
      <c r="K31" s="1"/>
      <c r="L31" s="1"/>
      <c r="M31" s="1"/>
      <c r="N31" s="1"/>
      <c r="O31" s="1"/>
      <c r="P31" s="1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1"/>
      <c r="AF31" s="1"/>
      <c r="AG31" s="1"/>
      <c r="AH31" s="1"/>
    </row>
    <row r="32" spans="2:34">
      <c r="B32" s="1"/>
      <c r="C32" s="1"/>
      <c r="D32" s="45" t="s">
        <v>179</v>
      </c>
      <c r="E32" s="1">
        <v>1</v>
      </c>
      <c r="F32" s="45">
        <v>11</v>
      </c>
      <c r="G32" s="45">
        <v>11</v>
      </c>
      <c r="H32" s="1" t="s">
        <v>164</v>
      </c>
      <c r="I32" s="1"/>
      <c r="J32" s="1"/>
      <c r="K32" s="1"/>
      <c r="L32" s="1"/>
      <c r="M32" s="1"/>
      <c r="N32" s="1"/>
      <c r="O32" s="1"/>
      <c r="P32" s="1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1"/>
      <c r="AF32" s="1"/>
      <c r="AG32" s="1"/>
      <c r="AH32" s="1"/>
    </row>
    <row r="33" spans="2:34">
      <c r="B33" s="1"/>
      <c r="C33" s="1"/>
      <c r="D33" s="1" t="s">
        <v>193</v>
      </c>
      <c r="E33" s="1">
        <v>1</v>
      </c>
      <c r="F33" s="1">
        <v>6</v>
      </c>
      <c r="G33" s="8" t="s">
        <v>33</v>
      </c>
      <c r="H33" s="8"/>
      <c r="I33" s="1">
        <v>6</v>
      </c>
      <c r="J33" s="1" t="s">
        <v>164</v>
      </c>
      <c r="K33" s="1"/>
      <c r="L33" s="1"/>
      <c r="M33" s="1"/>
      <c r="N33" s="1"/>
      <c r="O33" s="1"/>
      <c r="P33" s="1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1"/>
      <c r="AF33" s="1"/>
      <c r="AG33" s="1"/>
      <c r="AH33" s="1"/>
    </row>
    <row r="34" spans="2:34">
      <c r="B34" s="1"/>
      <c r="C34" s="1"/>
      <c r="D34" s="46" t="s">
        <v>118</v>
      </c>
      <c r="E34" s="1">
        <v>1</v>
      </c>
      <c r="F34" s="46">
        <v>1</v>
      </c>
      <c r="G34" s="8"/>
      <c r="H34" s="8"/>
      <c r="I34" s="1" t="s">
        <v>33</v>
      </c>
      <c r="J34" s="1"/>
      <c r="K34" s="46">
        <v>1</v>
      </c>
      <c r="L34" s="1" t="s">
        <v>161</v>
      </c>
      <c r="M34" s="1"/>
      <c r="N34" s="1"/>
      <c r="O34" s="1"/>
      <c r="P34" s="1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1"/>
      <c r="AF34" s="1"/>
      <c r="AG34" s="1"/>
      <c r="AH34" s="1"/>
    </row>
    <row r="35" customHeight="1" spans="2:34">
      <c r="B35" s="1"/>
      <c r="C35" s="1"/>
      <c r="D35" s="46" t="s">
        <v>194</v>
      </c>
      <c r="E35" s="1">
        <v>1</v>
      </c>
      <c r="F35" s="46">
        <v>3</v>
      </c>
      <c r="G35" s="8"/>
      <c r="H35" s="8"/>
      <c r="I35" s="1"/>
      <c r="J35" s="1"/>
      <c r="K35" s="46">
        <v>3</v>
      </c>
      <c r="L35" s="49" t="s">
        <v>195</v>
      </c>
      <c r="M35" s="1"/>
      <c r="N35" s="1"/>
      <c r="O35" s="1"/>
      <c r="P35" s="1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1"/>
      <c r="AF35" s="1"/>
      <c r="AG35" s="1"/>
      <c r="AH35" s="1"/>
    </row>
    <row r="36" spans="2:34">
      <c r="B36" s="1">
        <v>29</v>
      </c>
      <c r="C36" s="46" t="s">
        <v>97</v>
      </c>
      <c r="D36" s="46" t="s">
        <v>97</v>
      </c>
      <c r="E36" s="1">
        <v>1</v>
      </c>
      <c r="F36" s="46">
        <v>5</v>
      </c>
      <c r="G36" s="8"/>
      <c r="H36" s="8"/>
      <c r="I36" s="1"/>
      <c r="J36" s="1"/>
      <c r="K36" s="46">
        <v>5</v>
      </c>
      <c r="L36" s="1" t="s">
        <v>164</v>
      </c>
      <c r="M36" s="1"/>
      <c r="N36" s="1"/>
      <c r="O36" s="1"/>
      <c r="P36" s="1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1"/>
      <c r="AF36" s="1"/>
      <c r="AG36" s="1"/>
      <c r="AH36" s="1"/>
    </row>
    <row r="37" spans="2:34">
      <c r="B37" s="1">
        <v>129</v>
      </c>
      <c r="C37" s="1" t="s">
        <v>196</v>
      </c>
      <c r="D37" s="46" t="s">
        <v>197</v>
      </c>
      <c r="E37" s="1">
        <v>1</v>
      </c>
      <c r="F37" s="46">
        <v>6</v>
      </c>
      <c r="G37" s="8"/>
      <c r="H37" s="8"/>
      <c r="I37" s="1"/>
      <c r="J37" s="1"/>
      <c r="K37" s="46">
        <v>6</v>
      </c>
      <c r="L37" s="1" t="s">
        <v>164</v>
      </c>
      <c r="M37" s="1"/>
      <c r="N37" s="1"/>
      <c r="O37" s="1"/>
      <c r="P37" s="1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1"/>
      <c r="AF37" s="1"/>
      <c r="AG37" s="1"/>
      <c r="AH37" s="1"/>
    </row>
    <row r="38" spans="2:34">
      <c r="B38" s="1"/>
      <c r="C38" s="1"/>
      <c r="D38" s="46" t="s">
        <v>94</v>
      </c>
      <c r="E38" s="1">
        <v>1</v>
      </c>
      <c r="F38" s="46">
        <v>6</v>
      </c>
      <c r="G38" s="8"/>
      <c r="H38" s="8"/>
      <c r="I38" s="1"/>
      <c r="J38" s="1"/>
      <c r="K38" s="46">
        <v>6</v>
      </c>
      <c r="L38" s="1" t="s">
        <v>164</v>
      </c>
      <c r="M38" s="1"/>
      <c r="N38" s="1"/>
      <c r="O38" s="1"/>
      <c r="P38" s="1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1"/>
      <c r="AF38" s="1"/>
      <c r="AG38" s="1"/>
      <c r="AH38" s="1"/>
    </row>
    <row r="39" spans="2:34">
      <c r="B39" s="1"/>
      <c r="C39" s="1"/>
      <c r="D39" s="1" t="s">
        <v>139</v>
      </c>
      <c r="E39" s="1">
        <v>1</v>
      </c>
      <c r="F39" s="1">
        <v>3</v>
      </c>
      <c r="G39" s="8"/>
      <c r="H39" s="8"/>
      <c r="I39" s="1"/>
      <c r="J39" s="1"/>
      <c r="K39" s="1" t="s">
        <v>33</v>
      </c>
      <c r="L39" s="1"/>
      <c r="M39" s="1">
        <v>3</v>
      </c>
      <c r="N39" s="1" t="s">
        <v>161</v>
      </c>
      <c r="O39" s="1"/>
      <c r="P39" s="1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1"/>
      <c r="AF39" s="1"/>
      <c r="AG39" s="1"/>
      <c r="AH39" s="1"/>
    </row>
    <row r="40" spans="2:34">
      <c r="B40" s="1">
        <v>206</v>
      </c>
      <c r="C40" s="1" t="s">
        <v>95</v>
      </c>
      <c r="D40" s="1" t="s">
        <v>96</v>
      </c>
      <c r="E40" s="1">
        <v>1</v>
      </c>
      <c r="F40" s="1">
        <v>5</v>
      </c>
      <c r="G40" s="8"/>
      <c r="H40" s="8"/>
      <c r="I40" s="1"/>
      <c r="J40" s="1"/>
      <c r="K40" s="1"/>
      <c r="L40" s="1"/>
      <c r="M40" s="1">
        <v>5</v>
      </c>
      <c r="N40" s="1" t="s">
        <v>161</v>
      </c>
      <c r="O40" s="1"/>
      <c r="P40" s="1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1"/>
      <c r="AF40" s="1"/>
      <c r="AG40" s="1"/>
      <c r="AH40" s="1"/>
    </row>
    <row r="41" spans="2:34">
      <c r="B41" s="1">
        <v>112</v>
      </c>
      <c r="C41" s="1" t="s">
        <v>66</v>
      </c>
      <c r="D41" s="1" t="s">
        <v>66</v>
      </c>
      <c r="E41" s="1">
        <v>1</v>
      </c>
      <c r="F41" s="1">
        <v>1</v>
      </c>
      <c r="G41" s="8"/>
      <c r="H41" s="8"/>
      <c r="I41" s="1"/>
      <c r="J41" s="1"/>
      <c r="K41" s="1"/>
      <c r="L41" s="1"/>
      <c r="M41" s="1" t="s">
        <v>33</v>
      </c>
      <c r="N41" s="1"/>
      <c r="O41" s="1">
        <v>1</v>
      </c>
      <c r="P41" s="1" t="s">
        <v>161</v>
      </c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1"/>
      <c r="AF41" s="1"/>
      <c r="AG41" s="1"/>
      <c r="AH41" s="1"/>
    </row>
    <row r="42" spans="2:34">
      <c r="B42" s="1"/>
      <c r="C42" s="1"/>
      <c r="D42" s="1" t="s">
        <v>145</v>
      </c>
      <c r="E42" s="1">
        <v>1</v>
      </c>
      <c r="F42" s="1">
        <v>6</v>
      </c>
      <c r="G42" s="8"/>
      <c r="H42" s="8"/>
      <c r="I42" s="1"/>
      <c r="J42" s="1"/>
      <c r="K42" s="1"/>
      <c r="L42" s="1"/>
      <c r="M42" s="1"/>
      <c r="N42" s="1"/>
      <c r="O42" s="1">
        <v>6</v>
      </c>
      <c r="P42" s="1" t="s">
        <v>164</v>
      </c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1"/>
      <c r="AF42" s="1"/>
      <c r="AG42" s="1"/>
      <c r="AH42" s="1"/>
    </row>
    <row r="43" spans="2:34">
      <c r="B43" s="1"/>
      <c r="C43" s="1"/>
      <c r="D43" s="1" t="s">
        <v>198</v>
      </c>
      <c r="E43" s="1">
        <v>1</v>
      </c>
      <c r="F43" s="1">
        <v>7</v>
      </c>
      <c r="G43" s="8"/>
      <c r="H43" s="8"/>
      <c r="I43" s="1"/>
      <c r="J43" s="1"/>
      <c r="K43" s="1"/>
      <c r="L43" s="1"/>
      <c r="M43" s="1"/>
      <c r="N43" s="1"/>
      <c r="O43" s="1">
        <v>7</v>
      </c>
      <c r="P43" s="1" t="s">
        <v>164</v>
      </c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1"/>
      <c r="AF43" s="1"/>
      <c r="AG43" s="1"/>
      <c r="AH43" s="1"/>
    </row>
    <row r="44" spans="2:34">
      <c r="B44" s="1">
        <v>70</v>
      </c>
      <c r="C44" s="1" t="s">
        <v>135</v>
      </c>
      <c r="D44" s="1" t="s">
        <v>135</v>
      </c>
      <c r="E44" s="1">
        <v>1</v>
      </c>
      <c r="F44" s="1">
        <v>3</v>
      </c>
      <c r="G44" s="8"/>
      <c r="H44" s="8"/>
      <c r="I44" s="1"/>
      <c r="J44" s="1"/>
      <c r="K44" s="1"/>
      <c r="L44" s="1"/>
      <c r="M44" s="1"/>
      <c r="N44" s="1"/>
      <c r="O44" s="1" t="s">
        <v>33</v>
      </c>
      <c r="P44" s="1"/>
      <c r="Q44" s="6">
        <v>3</v>
      </c>
      <c r="R44" s="6" t="s">
        <v>164</v>
      </c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1"/>
      <c r="AF44" s="1"/>
      <c r="AG44" s="1"/>
      <c r="AH44" s="1"/>
    </row>
    <row r="45" spans="2:34">
      <c r="B45" s="1">
        <v>116</v>
      </c>
      <c r="C45" s="1" t="s">
        <v>146</v>
      </c>
      <c r="D45" s="1" t="s">
        <v>146</v>
      </c>
      <c r="E45" s="1">
        <v>1</v>
      </c>
      <c r="F45" s="1">
        <v>4</v>
      </c>
      <c r="G45" s="8"/>
      <c r="H45" s="8"/>
      <c r="I45" s="1"/>
      <c r="J45" s="1"/>
      <c r="K45" s="1"/>
      <c r="L45" s="1"/>
      <c r="M45" s="1"/>
      <c r="N45" s="1"/>
      <c r="O45" s="1"/>
      <c r="P45" s="1"/>
      <c r="Q45" s="6">
        <v>4</v>
      </c>
      <c r="R45" s="6" t="s">
        <v>164</v>
      </c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1"/>
      <c r="AF45" s="1"/>
      <c r="AG45" s="1"/>
      <c r="AH45" s="1"/>
    </row>
    <row r="46" spans="2:34">
      <c r="B46" s="1">
        <v>62</v>
      </c>
      <c r="C46" s="1" t="s">
        <v>121</v>
      </c>
      <c r="D46" s="1" t="s">
        <v>121</v>
      </c>
      <c r="E46" s="1">
        <v>1</v>
      </c>
      <c r="F46" s="1">
        <v>2</v>
      </c>
      <c r="G46" s="8"/>
      <c r="H46" s="8"/>
      <c r="I46" s="1"/>
      <c r="J46" s="1"/>
      <c r="K46" s="1"/>
      <c r="L46" s="1"/>
      <c r="M46" s="1"/>
      <c r="N46" s="1"/>
      <c r="O46" s="1"/>
      <c r="P46" s="1"/>
      <c r="Q46" s="1" t="s">
        <v>33</v>
      </c>
      <c r="R46" s="1"/>
      <c r="S46" s="6">
        <v>2</v>
      </c>
      <c r="T46" s="6" t="s">
        <v>161</v>
      </c>
      <c r="U46" s="6"/>
      <c r="V46" s="6"/>
      <c r="W46" s="6"/>
      <c r="X46" s="6"/>
      <c r="Y46" s="6"/>
      <c r="Z46" s="6"/>
      <c r="AA46" s="6"/>
      <c r="AB46" s="6"/>
      <c r="AC46" s="6"/>
      <c r="AD46" s="6"/>
      <c r="AE46" s="1"/>
      <c r="AF46" s="1"/>
      <c r="AG46" s="1"/>
      <c r="AH46" s="1"/>
    </row>
    <row r="47" spans="2:34">
      <c r="B47" s="1">
        <v>39</v>
      </c>
      <c r="C47" s="1" t="s">
        <v>74</v>
      </c>
      <c r="D47" s="1" t="s">
        <v>74</v>
      </c>
      <c r="E47" s="1">
        <v>1</v>
      </c>
      <c r="F47" s="1">
        <v>3</v>
      </c>
      <c r="G47" s="8"/>
      <c r="H47" s="8"/>
      <c r="I47" s="1"/>
      <c r="J47" s="1"/>
      <c r="K47" s="1"/>
      <c r="L47" s="1"/>
      <c r="M47" s="1"/>
      <c r="N47" s="1"/>
      <c r="O47" s="1"/>
      <c r="P47" s="1"/>
      <c r="Q47" s="1"/>
      <c r="R47" s="1"/>
      <c r="S47" s="6">
        <v>3</v>
      </c>
      <c r="T47" s="6" t="s">
        <v>161</v>
      </c>
      <c r="U47" s="6"/>
      <c r="V47" s="6"/>
      <c r="W47" s="6"/>
      <c r="X47" s="6"/>
      <c r="Y47" s="6"/>
      <c r="Z47" s="6"/>
      <c r="AA47" s="6"/>
      <c r="AB47" s="6"/>
      <c r="AC47" s="6"/>
      <c r="AD47" s="6"/>
      <c r="AE47" s="1"/>
      <c r="AF47" s="1"/>
      <c r="AG47" s="1"/>
      <c r="AH47" s="1"/>
    </row>
    <row r="48" spans="2:34">
      <c r="B48" s="1"/>
      <c r="C48" s="1"/>
      <c r="D48" s="1" t="s">
        <v>199</v>
      </c>
      <c r="E48" s="1">
        <v>1</v>
      </c>
      <c r="F48" s="1">
        <v>6</v>
      </c>
      <c r="G48" s="8"/>
      <c r="H48" s="8"/>
      <c r="I48" s="1"/>
      <c r="J48" s="1"/>
      <c r="K48" s="1"/>
      <c r="L48" s="1"/>
      <c r="M48" s="1"/>
      <c r="N48" s="1"/>
      <c r="O48" s="1"/>
      <c r="P48" s="1"/>
      <c r="Q48" s="1"/>
      <c r="R48" s="1"/>
      <c r="S48" s="6">
        <v>6</v>
      </c>
      <c r="T48" s="6" t="s">
        <v>164</v>
      </c>
      <c r="U48" s="6"/>
      <c r="V48" s="6"/>
      <c r="W48" s="6"/>
      <c r="X48" s="6"/>
      <c r="Y48" s="6"/>
      <c r="Z48" s="6"/>
      <c r="AA48" s="6"/>
      <c r="AB48" s="6"/>
      <c r="AC48" s="6"/>
      <c r="AD48" s="6"/>
      <c r="AE48" s="1"/>
      <c r="AF48" s="1"/>
      <c r="AG48" s="1"/>
      <c r="AH48" s="1"/>
    </row>
    <row r="49" spans="2:34">
      <c r="B49" s="1">
        <v>121</v>
      </c>
      <c r="C49" s="1" t="s">
        <v>119</v>
      </c>
      <c r="D49" s="1" t="s">
        <v>119</v>
      </c>
      <c r="E49" s="1">
        <v>1</v>
      </c>
      <c r="F49" s="1">
        <v>7</v>
      </c>
      <c r="G49" s="8"/>
      <c r="H49" s="8"/>
      <c r="I49" s="1"/>
      <c r="J49" s="1"/>
      <c r="K49" s="1"/>
      <c r="L49" s="1"/>
      <c r="M49" s="1"/>
      <c r="N49" s="1"/>
      <c r="O49" s="1"/>
      <c r="P49" s="1"/>
      <c r="Q49" s="1"/>
      <c r="R49" s="1"/>
      <c r="S49" s="6">
        <v>7</v>
      </c>
      <c r="T49" s="6" t="s">
        <v>164</v>
      </c>
      <c r="U49" s="6"/>
      <c r="V49" s="6"/>
      <c r="W49" s="6"/>
      <c r="X49" s="6"/>
      <c r="Y49" s="6"/>
      <c r="Z49" s="6"/>
      <c r="AA49" s="6"/>
      <c r="AB49" s="6"/>
      <c r="AC49" s="6"/>
      <c r="AD49" s="6"/>
      <c r="AE49" s="1"/>
      <c r="AF49" s="1"/>
      <c r="AG49" s="1"/>
      <c r="AH49" s="1"/>
    </row>
    <row r="50" spans="2:34">
      <c r="B50" s="1">
        <v>6</v>
      </c>
      <c r="C50" s="1" t="s">
        <v>147</v>
      </c>
      <c r="D50" s="1" t="s">
        <v>147</v>
      </c>
      <c r="E50" s="1">
        <v>1</v>
      </c>
      <c r="F50" s="1">
        <v>1</v>
      </c>
      <c r="G50" s="8"/>
      <c r="H50" s="8"/>
      <c r="I50" s="1"/>
      <c r="J50" s="1"/>
      <c r="K50" s="1"/>
      <c r="L50" s="1"/>
      <c r="M50" s="1"/>
      <c r="N50" s="1"/>
      <c r="O50" s="1"/>
      <c r="P50" s="1"/>
      <c r="Q50" s="1"/>
      <c r="R50" s="1"/>
      <c r="S50" s="6" t="s">
        <v>33</v>
      </c>
      <c r="T50" s="6"/>
      <c r="U50" s="1">
        <v>1</v>
      </c>
      <c r="V50" s="1" t="s">
        <v>161</v>
      </c>
      <c r="W50" s="6"/>
      <c r="X50" s="6"/>
      <c r="Y50" s="6"/>
      <c r="Z50" s="6"/>
      <c r="AA50" s="6"/>
      <c r="AB50" s="6"/>
      <c r="AC50" s="6"/>
      <c r="AD50" s="6"/>
      <c r="AE50" s="1"/>
      <c r="AF50" s="1"/>
      <c r="AG50" s="1"/>
      <c r="AH50" s="1"/>
    </row>
    <row r="51" spans="2:34">
      <c r="B51" s="1">
        <v>95</v>
      </c>
      <c r="C51" s="1" t="s">
        <v>122</v>
      </c>
      <c r="D51" s="1" t="s">
        <v>122</v>
      </c>
      <c r="E51" s="1">
        <v>1</v>
      </c>
      <c r="F51" s="1">
        <v>3</v>
      </c>
      <c r="G51" s="8"/>
      <c r="H51" s="8"/>
      <c r="I51" s="1"/>
      <c r="J51" s="1"/>
      <c r="K51" s="1"/>
      <c r="L51" s="1"/>
      <c r="M51" s="1"/>
      <c r="N51" s="1"/>
      <c r="O51" s="1"/>
      <c r="P51" s="1"/>
      <c r="Q51" s="1"/>
      <c r="R51" s="1"/>
      <c r="S51" s="6"/>
      <c r="T51" s="6"/>
      <c r="U51" s="6">
        <v>3</v>
      </c>
      <c r="V51" s="6" t="s">
        <v>161</v>
      </c>
      <c r="W51" s="6"/>
      <c r="X51" s="6"/>
      <c r="Y51" s="6"/>
      <c r="Z51" s="6"/>
      <c r="AA51" s="6"/>
      <c r="AB51" s="6"/>
      <c r="AC51" s="6"/>
      <c r="AD51" s="6"/>
      <c r="AE51" s="1"/>
      <c r="AF51" s="1"/>
      <c r="AG51" s="1"/>
      <c r="AH51" s="1"/>
    </row>
    <row r="52" spans="2:34">
      <c r="B52" s="1">
        <v>123</v>
      </c>
      <c r="C52" s="1">
        <v>1201297974</v>
      </c>
      <c r="D52" s="1" t="s">
        <v>149</v>
      </c>
      <c r="E52" s="1">
        <v>1</v>
      </c>
      <c r="F52" s="1">
        <v>5</v>
      </c>
      <c r="G52" s="8"/>
      <c r="H52" s="8"/>
      <c r="I52" s="1"/>
      <c r="J52" s="1"/>
      <c r="K52" s="1"/>
      <c r="L52" s="1"/>
      <c r="M52" s="1"/>
      <c r="N52" s="1"/>
      <c r="O52" s="1"/>
      <c r="P52" s="1"/>
      <c r="Q52" s="1"/>
      <c r="R52" s="1"/>
      <c r="S52" s="6"/>
      <c r="T52" s="6"/>
      <c r="U52" s="6">
        <v>5</v>
      </c>
      <c r="V52" s="6" t="s">
        <v>161</v>
      </c>
      <c r="W52" s="6"/>
      <c r="X52" s="6"/>
      <c r="Y52" s="6"/>
      <c r="Z52" s="6"/>
      <c r="AA52" s="6"/>
      <c r="AB52" s="6"/>
      <c r="AC52" s="6"/>
      <c r="AD52" s="6"/>
      <c r="AE52" s="1"/>
      <c r="AF52" s="1"/>
      <c r="AG52" s="1"/>
      <c r="AH52" s="1"/>
    </row>
    <row r="53" spans="2:34">
      <c r="B53" s="1">
        <v>21</v>
      </c>
      <c r="C53" s="1" t="s">
        <v>148</v>
      </c>
      <c r="D53" s="1" t="s">
        <v>148</v>
      </c>
      <c r="E53" s="1">
        <v>1</v>
      </c>
      <c r="F53" s="1">
        <v>7</v>
      </c>
      <c r="G53" s="8"/>
      <c r="H53" s="8"/>
      <c r="I53" s="1"/>
      <c r="J53" s="1"/>
      <c r="K53" s="1"/>
      <c r="L53" s="1"/>
      <c r="M53" s="1"/>
      <c r="N53" s="1"/>
      <c r="O53" s="1"/>
      <c r="P53" s="1"/>
      <c r="Q53" s="1"/>
      <c r="R53" s="1"/>
      <c r="S53" s="6"/>
      <c r="T53" s="6"/>
      <c r="U53" s="6">
        <v>7</v>
      </c>
      <c r="V53" s="6" t="s">
        <v>161</v>
      </c>
      <c r="W53" s="6"/>
      <c r="X53" s="6"/>
      <c r="Y53" s="6"/>
      <c r="Z53" s="6"/>
      <c r="AA53" s="6"/>
      <c r="AB53" s="6"/>
      <c r="AC53" s="6"/>
      <c r="AD53" s="6"/>
      <c r="AE53" s="1"/>
      <c r="AF53" s="1"/>
      <c r="AG53" s="1"/>
      <c r="AH53" s="1"/>
    </row>
    <row r="54" spans="2:34">
      <c r="B54" s="1">
        <v>40</v>
      </c>
      <c r="C54" s="1" t="s">
        <v>83</v>
      </c>
      <c r="D54" s="1" t="s">
        <v>83</v>
      </c>
      <c r="E54" s="1">
        <v>1</v>
      </c>
      <c r="F54" s="1">
        <v>1</v>
      </c>
      <c r="G54" s="8"/>
      <c r="H54" s="8"/>
      <c r="I54" s="1"/>
      <c r="J54" s="1"/>
      <c r="K54" s="1"/>
      <c r="L54" s="1"/>
      <c r="M54" s="1"/>
      <c r="N54" s="1"/>
      <c r="O54" s="1"/>
      <c r="P54" s="1"/>
      <c r="Q54" s="1"/>
      <c r="R54" s="1"/>
      <c r="S54" s="6"/>
      <c r="T54" s="6"/>
      <c r="U54" s="6" t="s">
        <v>33</v>
      </c>
      <c r="V54" s="6"/>
      <c r="W54" s="6">
        <v>1</v>
      </c>
      <c r="X54" s="6" t="s">
        <v>161</v>
      </c>
      <c r="Y54" s="6"/>
      <c r="Z54" s="6"/>
      <c r="AA54" s="6"/>
      <c r="AB54" s="6"/>
      <c r="AC54" s="6"/>
      <c r="AD54" s="6"/>
      <c r="AE54" s="1"/>
      <c r="AF54" s="1"/>
      <c r="AG54" s="1"/>
      <c r="AH54" s="1"/>
    </row>
    <row r="55" spans="2:34">
      <c r="B55" s="1">
        <v>183</v>
      </c>
      <c r="C55" s="1">
        <v>124536</v>
      </c>
      <c r="D55" s="1"/>
      <c r="E55" s="1">
        <v>1</v>
      </c>
      <c r="F55" s="1">
        <v>2</v>
      </c>
      <c r="G55" s="8"/>
      <c r="H55" s="8"/>
      <c r="I55" s="1"/>
      <c r="J55" s="1"/>
      <c r="K55" s="1"/>
      <c r="L55" s="1"/>
      <c r="M55" s="1"/>
      <c r="N55" s="1"/>
      <c r="O55" s="1"/>
      <c r="P55" s="1"/>
      <c r="Q55" s="1"/>
      <c r="R55" s="1"/>
      <c r="S55" s="6"/>
      <c r="T55" s="6"/>
      <c r="U55" s="6"/>
      <c r="V55" s="6"/>
      <c r="W55" s="6">
        <v>2</v>
      </c>
      <c r="X55" s="6" t="s">
        <v>161</v>
      </c>
      <c r="Y55" s="6"/>
      <c r="Z55" s="6"/>
      <c r="AA55" s="6"/>
      <c r="AB55" s="6"/>
      <c r="AC55" s="6"/>
      <c r="AD55" s="6"/>
      <c r="AE55" s="1"/>
      <c r="AF55" s="1"/>
      <c r="AG55" s="1"/>
      <c r="AH55" s="1"/>
    </row>
    <row r="56" spans="2:34">
      <c r="B56" s="1">
        <v>320</v>
      </c>
      <c r="C56" s="1" t="s">
        <v>151</v>
      </c>
      <c r="D56" s="1"/>
      <c r="E56" s="1">
        <v>1</v>
      </c>
      <c r="F56" s="1">
        <v>2</v>
      </c>
      <c r="G56" s="8"/>
      <c r="H56" s="8"/>
      <c r="I56" s="1"/>
      <c r="J56" s="1"/>
      <c r="K56" s="1"/>
      <c r="L56" s="1"/>
      <c r="M56" s="1"/>
      <c r="N56" s="1"/>
      <c r="O56" s="1"/>
      <c r="P56" s="1"/>
      <c r="Q56" s="1"/>
      <c r="R56" s="1"/>
      <c r="S56" s="6"/>
      <c r="T56" s="6"/>
      <c r="U56" s="6"/>
      <c r="V56" s="6"/>
      <c r="W56" s="6" t="s">
        <v>33</v>
      </c>
      <c r="X56" s="6"/>
      <c r="Y56" s="6"/>
      <c r="Z56" s="6"/>
      <c r="AA56" s="6">
        <v>2</v>
      </c>
      <c r="AB56" s="6" t="s">
        <v>161</v>
      </c>
      <c r="AC56" s="6"/>
      <c r="AD56" s="6"/>
      <c r="AE56" s="1"/>
      <c r="AF56" s="1"/>
      <c r="AG56" s="1"/>
      <c r="AH56" s="1"/>
    </row>
    <row r="57" spans="2:34">
      <c r="B57" s="1">
        <v>9</v>
      </c>
      <c r="C57" s="1" t="s">
        <v>101</v>
      </c>
      <c r="D57" s="1" t="s">
        <v>102</v>
      </c>
      <c r="E57" s="1">
        <v>1</v>
      </c>
      <c r="F57" s="1">
        <v>5</v>
      </c>
      <c r="G57" s="8"/>
      <c r="H57" s="8"/>
      <c r="I57" s="1"/>
      <c r="J57" s="1"/>
      <c r="K57" s="1"/>
      <c r="L57" s="1"/>
      <c r="M57" s="1"/>
      <c r="N57" s="1"/>
      <c r="O57" s="1"/>
      <c r="P57" s="1"/>
      <c r="Q57" s="1"/>
      <c r="R57" s="1"/>
      <c r="S57" s="6"/>
      <c r="T57" s="6"/>
      <c r="U57" s="6"/>
      <c r="V57" s="6"/>
      <c r="W57" s="6"/>
      <c r="X57" s="6"/>
      <c r="Y57" s="6"/>
      <c r="Z57" s="6"/>
      <c r="AA57" s="6" t="s">
        <v>33</v>
      </c>
      <c r="AB57" s="6"/>
      <c r="AC57" s="1">
        <v>5</v>
      </c>
      <c r="AD57" s="1" t="s">
        <v>164</v>
      </c>
      <c r="AE57" s="1"/>
      <c r="AF57" s="1"/>
      <c r="AG57" s="1"/>
      <c r="AH57" s="1"/>
    </row>
    <row r="58" spans="2:34">
      <c r="B58" s="47">
        <v>22</v>
      </c>
      <c r="C58" s="50" t="s">
        <v>116</v>
      </c>
      <c r="D58" s="50" t="s">
        <v>116</v>
      </c>
      <c r="E58" s="47">
        <v>1</v>
      </c>
      <c r="F58" s="47">
        <v>1</v>
      </c>
      <c r="G58" s="8"/>
      <c r="H58" s="8"/>
      <c r="I58" s="1"/>
      <c r="J58" s="1"/>
      <c r="K58" s="1"/>
      <c r="L58" s="1"/>
      <c r="M58" s="1"/>
      <c r="N58" s="1"/>
      <c r="O58" s="1"/>
      <c r="P58" s="1"/>
      <c r="Q58" s="1"/>
      <c r="R58" s="1"/>
      <c r="S58" s="6"/>
      <c r="T58" s="6"/>
      <c r="U58" s="6"/>
      <c r="V58" s="6"/>
      <c r="W58" s="6"/>
      <c r="X58" s="6"/>
      <c r="Y58" s="6"/>
      <c r="Z58" s="6"/>
      <c r="AA58" s="6"/>
      <c r="AB58" s="6"/>
      <c r="AC58" s="6" t="s">
        <v>33</v>
      </c>
      <c r="AD58" s="6"/>
      <c r="AE58" s="1"/>
      <c r="AF58" s="1"/>
      <c r="AG58" s="48">
        <v>1</v>
      </c>
      <c r="AH58" s="47" t="s">
        <v>161</v>
      </c>
    </row>
    <row r="59" spans="2:34">
      <c r="B59" s="47">
        <v>4</v>
      </c>
      <c r="C59" s="50" t="s">
        <v>40</v>
      </c>
      <c r="D59" s="50" t="s">
        <v>40</v>
      </c>
      <c r="E59" s="47">
        <v>1</v>
      </c>
      <c r="F59" s="47">
        <v>6</v>
      </c>
      <c r="G59" s="8"/>
      <c r="H59" s="8"/>
      <c r="I59" s="1"/>
      <c r="J59" s="1"/>
      <c r="K59" s="1"/>
      <c r="L59" s="1"/>
      <c r="M59" s="1"/>
      <c r="N59" s="1"/>
      <c r="O59" s="1"/>
      <c r="P59" s="1"/>
      <c r="Q59" s="1"/>
      <c r="R59" s="1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1"/>
      <c r="AF59" s="1"/>
      <c r="AG59" s="48">
        <v>6</v>
      </c>
      <c r="AH59" s="47" t="s">
        <v>161</v>
      </c>
    </row>
    <row r="60" spans="2:34">
      <c r="B60" s="51" t="s">
        <v>200</v>
      </c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</row>
    <row r="61" spans="2:34">
      <c r="B61" s="51" t="s">
        <v>201</v>
      </c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</row>
    <row r="62" spans="2:34">
      <c r="B62" s="51" t="s">
        <v>202</v>
      </c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</row>
  </sheetData>
  <sortState ref="D5:T44">
    <sortCondition ref="E5:E44" descending="1"/>
    <sortCondition ref="G5:G44"/>
    <sortCondition ref="I5:I44"/>
    <sortCondition ref="K5:K44"/>
    <sortCondition ref="M5:M44"/>
    <sortCondition ref="O5:O44"/>
    <sortCondition ref="Q5:Q44"/>
    <sortCondition ref="S5:S44"/>
    <sortCondition ref="F5:F44"/>
  </sortState>
  <mergeCells count="74">
    <mergeCell ref="B2:AH2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Z3"/>
    <mergeCell ref="AA3:AB3"/>
    <mergeCell ref="AC3:AD3"/>
    <mergeCell ref="AE3:AF3"/>
    <mergeCell ref="AG3:AH3"/>
    <mergeCell ref="K5:L5"/>
    <mergeCell ref="S5:T5"/>
    <mergeCell ref="M16:N16"/>
    <mergeCell ref="O17:P17"/>
    <mergeCell ref="Q20:R20"/>
    <mergeCell ref="B60:AH60"/>
    <mergeCell ref="B61:AH61"/>
    <mergeCell ref="B62:AH62"/>
    <mergeCell ref="B3:B4"/>
    <mergeCell ref="C3:C4"/>
    <mergeCell ref="D3:D4"/>
    <mergeCell ref="E3:E4"/>
    <mergeCell ref="F3:F4"/>
    <mergeCell ref="G7:H8"/>
    <mergeCell ref="G13:H27"/>
    <mergeCell ref="G33:H59"/>
    <mergeCell ref="I6:J8"/>
    <mergeCell ref="I10:J12"/>
    <mergeCell ref="I17:J32"/>
    <mergeCell ref="I34:J59"/>
    <mergeCell ref="K7:L12"/>
    <mergeCell ref="K14:L16"/>
    <mergeCell ref="K18:L33"/>
    <mergeCell ref="K39:L59"/>
    <mergeCell ref="M5:N13"/>
    <mergeCell ref="M19:N38"/>
    <mergeCell ref="M41:N59"/>
    <mergeCell ref="O5:P6"/>
    <mergeCell ref="Y5:Z6"/>
    <mergeCell ref="AE5:AF6"/>
    <mergeCell ref="O8:P15"/>
    <mergeCell ref="O21:P40"/>
    <mergeCell ref="O44:P59"/>
    <mergeCell ref="Q5:R18"/>
    <mergeCell ref="Q23:R43"/>
    <mergeCell ref="Q46:R59"/>
    <mergeCell ref="S7:T9"/>
    <mergeCell ref="S11:T20"/>
    <mergeCell ref="S23:T45"/>
    <mergeCell ref="S50:T59"/>
    <mergeCell ref="U5:V10"/>
    <mergeCell ref="U13:V19"/>
    <mergeCell ref="U21:V49"/>
    <mergeCell ref="U54:V59"/>
    <mergeCell ref="W6:X22"/>
    <mergeCell ref="W56:X59"/>
    <mergeCell ref="W25:X53"/>
    <mergeCell ref="Y9:Z59"/>
    <mergeCell ref="AA5:AB22"/>
    <mergeCell ref="AA24:AB55"/>
    <mergeCell ref="AA57:AB59"/>
    <mergeCell ref="AC6:AD7"/>
    <mergeCell ref="AC9:AD23"/>
    <mergeCell ref="AC28:AD56"/>
    <mergeCell ref="AC58:AD59"/>
    <mergeCell ref="AE8:AF59"/>
    <mergeCell ref="AG5:AH7"/>
    <mergeCell ref="AG9:AH24"/>
    <mergeCell ref="AG28:AH57"/>
  </mergeCells>
  <conditionalFormatting sqref="AE5">
    <cfRule type="cellIs" dxfId="0" priority="22" operator="equal">
      <formula>"—"</formula>
    </cfRule>
  </conditionalFormatting>
  <conditionalFormatting sqref="AG5">
    <cfRule type="cellIs" dxfId="0" priority="3" operator="equal">
      <formula>"—"</formula>
    </cfRule>
  </conditionalFormatting>
  <conditionalFormatting sqref="AE7:AF7">
    <cfRule type="cellIs" dxfId="0" priority="23" operator="equal">
      <formula>"—"</formula>
    </cfRule>
  </conditionalFormatting>
  <conditionalFormatting sqref="AE8">
    <cfRule type="cellIs" dxfId="0" priority="21" operator="equal">
      <formula>"—"</formula>
    </cfRule>
  </conditionalFormatting>
  <conditionalFormatting sqref="AC9">
    <cfRule type="cellIs" dxfId="0" priority="12" operator="equal">
      <formula>"—"</formula>
    </cfRule>
  </conditionalFormatting>
  <conditionalFormatting sqref="AG9">
    <cfRule type="cellIs" dxfId="0" priority="2" operator="equal">
      <formula>"—"</formula>
    </cfRule>
  </conditionalFormatting>
  <conditionalFormatting sqref="W25">
    <cfRule type="cellIs" dxfId="0" priority="14" operator="equal">
      <formula>"—"</formula>
    </cfRule>
  </conditionalFormatting>
  <conditionalFormatting sqref="AG28">
    <cfRule type="cellIs" dxfId="0" priority="1" operator="equal">
      <formula>"—"</formula>
    </cfRule>
  </conditionalFormatting>
  <conditionalFormatting sqref="AA57">
    <cfRule type="cellIs" dxfId="0" priority="13" operator="equal">
      <formula>"—"</formula>
    </cfRule>
  </conditionalFormatting>
  <conditionalFormatting sqref="AC58">
    <cfRule type="cellIs" dxfId="0" priority="4" operator="equal">
      <formula>"—"</formula>
    </cfRule>
  </conditionalFormatting>
  <conditionalFormatting sqref="G5:K5 M5 O5 Q5 S5 U5 W5:Y5 AA5 AC5:AD5 G6:I6 K6:L6 S6:T6 W6 AC6 G7 K7 O7:P7 S7 Y7:Z7 O8 Y8:Z8 AC8:AD8 G9:J9 Y9 G10:I10 S10:T10 G11:H11 S11 U11:V11 G12:H12 U12:V12 G13 I13:L13 U13 I14:K14 M14:N14 I15:J15 M15:N15 I16:J16 M16 P16 I17 K17:O17 K18 M18:P18 M19 O19:R19 O20:Q20 U20:V20 O21 Q21:U21 Q22:T22 Q23 S23 W23:X23 AA23:AB23 W24:X24 AA24 AC24:AD27 G28:H28 AC28 G29:H32 G33 I33:J33 I34 K34:L38 K39 M39:N40 M41 O41:P43 O44 Q44:R45 Q46 S46:T49 S50 U50:V53 U54 W54:X55 W56 AA56:AB56 AC57:AD57">
    <cfRule type="cellIs" dxfId="0" priority="28" operator="equal">
      <formula>"—"</formula>
    </cfRule>
  </conditionalFormatting>
  <hyperlinks>
    <hyperlink ref="L35" location="资格赛选手数据!B60" display="否①"/>
    <hyperlink ref="L17" location="资格赛选手数据!B60" display="是①"/>
    <hyperlink ref="O16" location="资格赛选手数据!B61" display="—②"/>
    <hyperlink ref="AH8" location="资格赛选手数据!B62" display="否③"/>
  </hyperlinks>
  <pageMargins left="0.699305555555556" right="0.699305555555556" top="0.75" bottom="0.75" header="0.3" footer="0.3"/>
  <pageSetup paperSize="1" orientation="portrait" horizontalDpi="200" verticalDpi="2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V35"/>
  <sheetViews>
    <sheetView workbookViewId="0">
      <selection activeCell="E37" sqref="E37"/>
    </sheetView>
  </sheetViews>
  <sheetFormatPr defaultColWidth="9" defaultRowHeight="13.5"/>
  <cols>
    <col min="1" max="1" width="9.375" customWidth="1"/>
    <col min="2" max="2" width="12.375" customWidth="1"/>
    <col min="3" max="3" width="7.375" customWidth="1"/>
    <col min="4" max="4" width="11.875" customWidth="1"/>
    <col min="5" max="5" width="8.875" customWidth="1"/>
    <col min="6" max="6" width="7.375" customWidth="1"/>
    <col min="7" max="8" width="3.625" customWidth="1"/>
    <col min="9" max="9" width="5.125" customWidth="1"/>
    <col min="10" max="11" width="3.625" customWidth="1"/>
    <col min="12" max="12" width="5.125" customWidth="1"/>
    <col min="13" max="14" width="3.625" customWidth="1"/>
    <col min="15" max="15" width="5.125" customWidth="1"/>
    <col min="16" max="17" width="3.625" customWidth="1"/>
    <col min="18" max="18" width="5.125" customWidth="1"/>
    <col min="19" max="20" width="3.625" customWidth="1"/>
    <col min="21" max="21" width="5.125" customWidth="1"/>
    <col min="22" max="23" width="3.625" customWidth="1"/>
    <col min="24" max="24" width="5.125" customWidth="1"/>
    <col min="25" max="26" width="3.625" customWidth="1"/>
    <col min="27" max="27" width="5.125" customWidth="1"/>
    <col min="28" max="29" width="3.625" customWidth="1"/>
    <col min="30" max="30" width="5.125" customWidth="1"/>
    <col min="31" max="32" width="3.625" customWidth="1"/>
    <col min="33" max="33" width="5.125" customWidth="1"/>
    <col min="34" max="35" width="3.625" customWidth="1"/>
    <col min="36" max="36" width="5.125" customWidth="1"/>
    <col min="37" max="38" width="3.625" customWidth="1"/>
    <col min="39" max="39" width="5.125" customWidth="1"/>
    <col min="40" max="41" width="3.625" customWidth="1"/>
    <col min="42" max="42" width="5.125" customWidth="1"/>
    <col min="43" max="44" width="3.625" style="30" customWidth="1"/>
    <col min="45" max="45" width="5.125" style="30" customWidth="1"/>
    <col min="46" max="46" width="3.625" style="31" customWidth="1"/>
    <col min="47" max="47" width="3.625" customWidth="1"/>
    <col min="48" max="48" width="5.125" customWidth="1"/>
  </cols>
  <sheetData>
    <row r="1" spans="1:48">
      <c r="A1">
        <v>20260816</v>
      </c>
    </row>
    <row r="2" ht="14.25" spans="1:48">
      <c r="B2" s="32" t="s">
        <v>203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</row>
    <row r="3" ht="14.25" spans="1:48">
      <c r="B3" s="33" t="s">
        <v>204</v>
      </c>
      <c r="C3" s="34" t="s">
        <v>205</v>
      </c>
      <c r="D3" s="33" t="s">
        <v>206</v>
      </c>
      <c r="E3" s="33" t="s">
        <v>207</v>
      </c>
      <c r="F3" s="34" t="s">
        <v>208</v>
      </c>
      <c r="G3" s="33" t="s">
        <v>209</v>
      </c>
      <c r="H3" s="33"/>
      <c r="I3" s="33"/>
      <c r="J3" s="33" t="s">
        <v>210</v>
      </c>
      <c r="K3" s="33"/>
      <c r="L3" s="33"/>
      <c r="M3" s="33" t="s">
        <v>211</v>
      </c>
      <c r="N3" s="33"/>
      <c r="O3" s="33"/>
      <c r="P3" s="33" t="s">
        <v>212</v>
      </c>
      <c r="Q3" s="33"/>
      <c r="R3" s="33"/>
      <c r="S3" s="33" t="s">
        <v>213</v>
      </c>
      <c r="T3" s="33"/>
      <c r="U3" s="33"/>
      <c r="V3" s="33" t="s">
        <v>214</v>
      </c>
      <c r="W3" s="33"/>
      <c r="X3" s="33"/>
      <c r="Y3" s="33" t="s">
        <v>215</v>
      </c>
      <c r="Z3" s="33"/>
      <c r="AA3" s="33"/>
      <c r="AB3" s="33" t="s">
        <v>216</v>
      </c>
      <c r="AC3" s="33"/>
      <c r="AD3" s="33"/>
      <c r="AE3" s="33" t="s">
        <v>217</v>
      </c>
      <c r="AF3" s="33"/>
      <c r="AG3" s="33"/>
      <c r="AH3" s="33" t="s">
        <v>218</v>
      </c>
      <c r="AI3" s="33"/>
      <c r="AJ3" s="33"/>
      <c r="AK3" s="33" t="s">
        <v>219</v>
      </c>
      <c r="AL3" s="33"/>
      <c r="AM3" s="33"/>
      <c r="AN3" s="33" t="s">
        <v>220</v>
      </c>
      <c r="AO3" s="33"/>
      <c r="AP3" s="33"/>
      <c r="AQ3" s="33" t="s">
        <v>221</v>
      </c>
      <c r="AR3" s="33"/>
      <c r="AS3" s="33"/>
      <c r="AT3" s="33" t="s">
        <v>222</v>
      </c>
      <c r="AU3" s="33"/>
      <c r="AV3" s="33"/>
    </row>
    <row r="4" ht="28.5" spans="1:48">
      <c r="B4" s="33"/>
      <c r="C4" s="35"/>
      <c r="D4" s="33"/>
      <c r="E4" s="33"/>
      <c r="F4" s="35"/>
      <c r="G4" s="36" t="s">
        <v>223</v>
      </c>
      <c r="H4" s="36" t="s">
        <v>224</v>
      </c>
      <c r="I4" s="36" t="s">
        <v>225</v>
      </c>
      <c r="J4" s="36" t="s">
        <v>223</v>
      </c>
      <c r="K4" s="36" t="s">
        <v>224</v>
      </c>
      <c r="L4" s="36" t="s">
        <v>225</v>
      </c>
      <c r="M4" s="36" t="s">
        <v>223</v>
      </c>
      <c r="N4" s="36" t="s">
        <v>224</v>
      </c>
      <c r="O4" s="36" t="s">
        <v>225</v>
      </c>
      <c r="P4" s="36" t="s">
        <v>223</v>
      </c>
      <c r="Q4" s="36" t="s">
        <v>224</v>
      </c>
      <c r="R4" s="36" t="s">
        <v>225</v>
      </c>
      <c r="S4" s="36" t="s">
        <v>223</v>
      </c>
      <c r="T4" s="36" t="s">
        <v>224</v>
      </c>
      <c r="U4" s="36" t="s">
        <v>225</v>
      </c>
      <c r="V4" s="36" t="s">
        <v>223</v>
      </c>
      <c r="W4" s="36" t="s">
        <v>224</v>
      </c>
      <c r="X4" s="36" t="s">
        <v>225</v>
      </c>
      <c r="Y4" s="36" t="s">
        <v>226</v>
      </c>
      <c r="Z4" s="36" t="s">
        <v>224</v>
      </c>
      <c r="AA4" s="36" t="s">
        <v>225</v>
      </c>
      <c r="AB4" s="36" t="s">
        <v>226</v>
      </c>
      <c r="AC4" s="36" t="s">
        <v>224</v>
      </c>
      <c r="AD4" s="36" t="s">
        <v>225</v>
      </c>
      <c r="AE4" s="36" t="s">
        <v>226</v>
      </c>
      <c r="AF4" s="36" t="s">
        <v>224</v>
      </c>
      <c r="AG4" s="36" t="s">
        <v>225</v>
      </c>
      <c r="AH4" s="36" t="s">
        <v>226</v>
      </c>
      <c r="AI4" s="36" t="s">
        <v>224</v>
      </c>
      <c r="AJ4" s="36" t="s">
        <v>225</v>
      </c>
      <c r="AK4" s="36" t="s">
        <v>226</v>
      </c>
      <c r="AL4" s="36" t="s">
        <v>224</v>
      </c>
      <c r="AM4" s="36" t="s">
        <v>225</v>
      </c>
      <c r="AN4" s="36" t="s">
        <v>226</v>
      </c>
      <c r="AO4" s="36" t="s">
        <v>224</v>
      </c>
      <c r="AP4" s="36" t="s">
        <v>225</v>
      </c>
      <c r="AQ4" s="36" t="s">
        <v>226</v>
      </c>
      <c r="AR4" s="36" t="s">
        <v>224</v>
      </c>
      <c r="AS4" s="36" t="s">
        <v>225</v>
      </c>
      <c r="AT4" s="36" t="s">
        <v>226</v>
      </c>
      <c r="AU4" s="36" t="s">
        <v>224</v>
      </c>
      <c r="AV4" s="36" t="s">
        <v>225</v>
      </c>
    </row>
    <row r="5" ht="14.25" spans="1:48">
      <c r="B5" s="37" t="s">
        <v>123</v>
      </c>
      <c r="C5" s="37">
        <f t="shared" ref="C5:C29" si="0">COUNTA(G5,J5,M5,P5,S5,V5,Y5,AB5,AE5,AH5,AK5,AN5,AQ5,AT5)</f>
        <v>12</v>
      </c>
      <c r="D5" s="37">
        <f t="shared" ref="D5:D29" si="1">G5+J5+M5+P5+S5+V5+Y5+AB5+AE5+AH5+AK5+AN5+AQ5+AT5</f>
        <v>82</v>
      </c>
      <c r="E5" s="37">
        <f t="shared" ref="E5:E29" si="2">H5+K5+N5+Q5+T5+W5+Z5+AC5+AF5+AI5+AL5+AO5+AR5+AU5</f>
        <v>265</v>
      </c>
      <c r="F5" s="37">
        <f t="shared" ref="F5:F29" si="3">I5+L5+O5+R5+U5+X5+AA5+AD5+AG5+AJ5+AM5+AP5+AS5+AV5</f>
        <v>17</v>
      </c>
      <c r="G5" s="38">
        <v>8</v>
      </c>
      <c r="H5" s="38">
        <v>26</v>
      </c>
      <c r="I5" s="38"/>
      <c r="J5" s="38">
        <v>7</v>
      </c>
      <c r="K5" s="38">
        <v>26</v>
      </c>
      <c r="L5" s="38">
        <v>2</v>
      </c>
      <c r="M5" s="38">
        <v>9</v>
      </c>
      <c r="N5" s="38">
        <v>28</v>
      </c>
      <c r="O5" s="38">
        <v>4</v>
      </c>
      <c r="P5" s="38">
        <v>8</v>
      </c>
      <c r="Q5" s="38">
        <v>25</v>
      </c>
      <c r="R5" s="38">
        <v>2</v>
      </c>
      <c r="S5" s="38">
        <v>8</v>
      </c>
      <c r="T5" s="38">
        <v>22</v>
      </c>
      <c r="U5" s="38">
        <v>1</v>
      </c>
      <c r="V5" s="38">
        <v>8</v>
      </c>
      <c r="W5" s="38">
        <v>20</v>
      </c>
      <c r="X5" s="38"/>
      <c r="Y5" s="38">
        <v>6</v>
      </c>
      <c r="Z5" s="38">
        <v>21</v>
      </c>
      <c r="AA5" s="38"/>
      <c r="AB5" s="38">
        <v>3</v>
      </c>
      <c r="AC5" s="38">
        <v>11</v>
      </c>
      <c r="AD5" s="38">
        <v>1</v>
      </c>
      <c r="AE5" s="38">
        <v>7</v>
      </c>
      <c r="AF5" s="38">
        <v>25</v>
      </c>
      <c r="AG5" s="38">
        <v>1</v>
      </c>
      <c r="AH5" s="38">
        <v>7</v>
      </c>
      <c r="AI5" s="38">
        <v>22</v>
      </c>
      <c r="AJ5" s="38">
        <v>2</v>
      </c>
      <c r="AK5" s="38">
        <v>5</v>
      </c>
      <c r="AL5" s="38">
        <v>23</v>
      </c>
      <c r="AM5" s="38">
        <v>2</v>
      </c>
      <c r="AN5" s="38">
        <v>6</v>
      </c>
      <c r="AO5" s="38">
        <v>16</v>
      </c>
      <c r="AP5" s="38">
        <v>1</v>
      </c>
      <c r="AQ5" s="38"/>
      <c r="AR5" s="38"/>
      <c r="AS5" s="38">
        <v>1</v>
      </c>
      <c r="AT5" s="38"/>
      <c r="AU5" s="38"/>
      <c r="AV5" s="38"/>
    </row>
    <row r="6" ht="14.25" spans="1:48">
      <c r="B6" s="37" t="s">
        <v>147</v>
      </c>
      <c r="C6" s="37">
        <f t="shared" si="0"/>
        <v>8</v>
      </c>
      <c r="D6" s="37">
        <f t="shared" si="1"/>
        <v>53</v>
      </c>
      <c r="E6" s="37">
        <f t="shared" si="2"/>
        <v>164</v>
      </c>
      <c r="F6" s="37">
        <f t="shared" si="3"/>
        <v>35</v>
      </c>
      <c r="G6" s="38">
        <v>11</v>
      </c>
      <c r="H6" s="38">
        <v>38</v>
      </c>
      <c r="I6" s="38">
        <v>6</v>
      </c>
      <c r="J6" s="38">
        <v>9</v>
      </c>
      <c r="K6" s="38">
        <v>25</v>
      </c>
      <c r="L6" s="38">
        <v>5</v>
      </c>
      <c r="M6" s="38">
        <v>5</v>
      </c>
      <c r="N6" s="38">
        <v>21</v>
      </c>
      <c r="O6" s="38">
        <v>1</v>
      </c>
      <c r="P6" s="38">
        <v>8</v>
      </c>
      <c r="Q6" s="38">
        <v>20</v>
      </c>
      <c r="R6" s="38">
        <v>3</v>
      </c>
      <c r="S6" s="38">
        <v>9</v>
      </c>
      <c r="T6" s="38">
        <v>28</v>
      </c>
      <c r="U6" s="38">
        <v>4</v>
      </c>
      <c r="V6" s="38">
        <v>4</v>
      </c>
      <c r="W6" s="38">
        <v>10</v>
      </c>
      <c r="X6" s="38">
        <v>2</v>
      </c>
      <c r="Y6" s="38">
        <v>5</v>
      </c>
      <c r="Z6" s="38">
        <v>18</v>
      </c>
      <c r="AA6" s="38">
        <v>1</v>
      </c>
      <c r="AB6" s="38"/>
      <c r="AC6" s="38"/>
      <c r="AD6" s="38"/>
      <c r="AE6" s="38">
        <v>2</v>
      </c>
      <c r="AF6" s="38">
        <v>4</v>
      </c>
      <c r="AG6" s="38">
        <v>2</v>
      </c>
      <c r="AH6" s="38"/>
      <c r="AI6" s="38"/>
      <c r="AJ6" s="38">
        <v>2</v>
      </c>
      <c r="AK6" s="38"/>
      <c r="AL6" s="38"/>
      <c r="AM6" s="38"/>
      <c r="AN6" s="38"/>
      <c r="AO6" s="38"/>
      <c r="AP6" s="38">
        <v>3</v>
      </c>
      <c r="AQ6" s="38"/>
      <c r="AR6" s="38"/>
      <c r="AS6" s="38">
        <v>3</v>
      </c>
      <c r="AT6" s="38"/>
      <c r="AU6" s="38"/>
      <c r="AV6" s="38">
        <v>3</v>
      </c>
    </row>
    <row r="7" ht="14.25" spans="1:48">
      <c r="B7" s="37" t="s">
        <v>40</v>
      </c>
      <c r="C7" s="37">
        <f t="shared" si="0"/>
        <v>11</v>
      </c>
      <c r="D7" s="37">
        <f t="shared" si="1"/>
        <v>58</v>
      </c>
      <c r="E7" s="37">
        <f t="shared" si="2"/>
        <v>163</v>
      </c>
      <c r="F7" s="37">
        <f t="shared" si="3"/>
        <v>11</v>
      </c>
      <c r="G7" s="38">
        <v>3</v>
      </c>
      <c r="H7" s="38">
        <v>5</v>
      </c>
      <c r="I7" s="38"/>
      <c r="J7" s="38">
        <v>6</v>
      </c>
      <c r="K7" s="38">
        <v>15</v>
      </c>
      <c r="L7" s="38"/>
      <c r="M7" s="38">
        <v>8</v>
      </c>
      <c r="N7" s="38">
        <v>26</v>
      </c>
      <c r="O7" s="38">
        <v>4</v>
      </c>
      <c r="P7" s="38"/>
      <c r="Q7" s="38"/>
      <c r="R7" s="38"/>
      <c r="S7" s="38">
        <v>5</v>
      </c>
      <c r="T7" s="38">
        <v>13</v>
      </c>
      <c r="U7" s="38">
        <v>1</v>
      </c>
      <c r="V7" s="38">
        <v>8</v>
      </c>
      <c r="W7" s="38">
        <v>23</v>
      </c>
      <c r="X7" s="38">
        <v>2</v>
      </c>
      <c r="Y7" s="38">
        <v>5</v>
      </c>
      <c r="Z7" s="38">
        <v>16</v>
      </c>
      <c r="AA7" s="38">
        <v>1</v>
      </c>
      <c r="AB7" s="38">
        <v>4</v>
      </c>
      <c r="AC7" s="38">
        <v>11</v>
      </c>
      <c r="AD7" s="38">
        <v>1</v>
      </c>
      <c r="AE7" s="38">
        <v>6</v>
      </c>
      <c r="AF7" s="38">
        <v>18</v>
      </c>
      <c r="AG7" s="38"/>
      <c r="AH7" s="38">
        <v>5</v>
      </c>
      <c r="AI7" s="38">
        <v>16</v>
      </c>
      <c r="AJ7" s="38"/>
      <c r="AK7" s="38">
        <v>6</v>
      </c>
      <c r="AL7" s="38">
        <v>18</v>
      </c>
      <c r="AM7" s="38">
        <v>2</v>
      </c>
      <c r="AN7" s="38">
        <v>2</v>
      </c>
      <c r="AO7" s="38">
        <v>2</v>
      </c>
      <c r="AP7" s="38"/>
      <c r="AQ7" s="38"/>
      <c r="AR7" s="38"/>
      <c r="AS7" s="38"/>
      <c r="AT7" s="38"/>
      <c r="AU7" s="38"/>
      <c r="AV7" s="38"/>
    </row>
    <row r="8" ht="14.25" spans="1:48">
      <c r="B8" s="37" t="s">
        <v>227</v>
      </c>
      <c r="C8" s="37">
        <f t="shared" si="0"/>
        <v>11</v>
      </c>
      <c r="D8" s="37">
        <f t="shared" si="1"/>
        <v>49</v>
      </c>
      <c r="E8" s="37">
        <f t="shared" si="2"/>
        <v>147</v>
      </c>
      <c r="F8" s="37">
        <f t="shared" si="3"/>
        <v>12</v>
      </c>
      <c r="G8" s="38">
        <v>8</v>
      </c>
      <c r="H8" s="38">
        <v>22</v>
      </c>
      <c r="I8" s="38">
        <v>5</v>
      </c>
      <c r="J8" s="38">
        <v>1</v>
      </c>
      <c r="K8" s="38">
        <v>6</v>
      </c>
      <c r="L8" s="38">
        <v>1</v>
      </c>
      <c r="M8" s="38">
        <v>5</v>
      </c>
      <c r="N8" s="38">
        <v>13</v>
      </c>
      <c r="O8" s="38"/>
      <c r="P8" s="38">
        <v>8</v>
      </c>
      <c r="Q8" s="38">
        <v>25</v>
      </c>
      <c r="R8" s="38">
        <v>1</v>
      </c>
      <c r="S8" s="38">
        <v>7</v>
      </c>
      <c r="T8" s="38">
        <v>22</v>
      </c>
      <c r="U8" s="38">
        <v>1</v>
      </c>
      <c r="V8" s="38">
        <v>2</v>
      </c>
      <c r="W8" s="38">
        <v>4</v>
      </c>
      <c r="X8" s="38">
        <v>1</v>
      </c>
      <c r="Y8" s="38">
        <v>4</v>
      </c>
      <c r="Z8" s="38">
        <v>15</v>
      </c>
      <c r="AA8" s="38"/>
      <c r="AB8" s="38">
        <v>3</v>
      </c>
      <c r="AC8" s="38">
        <v>5</v>
      </c>
      <c r="AD8" s="38"/>
      <c r="AE8" s="38">
        <v>6</v>
      </c>
      <c r="AF8" s="38">
        <v>17</v>
      </c>
      <c r="AG8" s="38"/>
      <c r="AH8" s="38">
        <v>4</v>
      </c>
      <c r="AI8" s="38">
        <v>12</v>
      </c>
      <c r="AJ8" s="38">
        <v>1</v>
      </c>
      <c r="AK8" s="38">
        <v>1</v>
      </c>
      <c r="AL8" s="38">
        <v>6</v>
      </c>
      <c r="AM8" s="38">
        <v>1</v>
      </c>
      <c r="AN8" s="38"/>
      <c r="AO8" s="38"/>
      <c r="AP8" s="38">
        <v>1</v>
      </c>
      <c r="AQ8" s="38"/>
      <c r="AR8" s="38"/>
      <c r="AS8" s="38"/>
      <c r="AT8" s="38"/>
      <c r="AU8" s="38"/>
      <c r="AV8" s="38"/>
    </row>
    <row r="9" ht="14.25" spans="1:48">
      <c r="B9" s="37" t="s">
        <v>107</v>
      </c>
      <c r="C9" s="37">
        <f t="shared" si="0"/>
        <v>11</v>
      </c>
      <c r="D9" s="37">
        <f t="shared" si="1"/>
        <v>44</v>
      </c>
      <c r="E9" s="37">
        <f t="shared" si="2"/>
        <v>135</v>
      </c>
      <c r="F9" s="37">
        <f t="shared" si="3"/>
        <v>4</v>
      </c>
      <c r="G9" s="38">
        <v>2</v>
      </c>
      <c r="H9" s="38">
        <v>3</v>
      </c>
      <c r="I9" s="38"/>
      <c r="J9" s="38">
        <v>5</v>
      </c>
      <c r="K9" s="38">
        <v>16</v>
      </c>
      <c r="L9" s="38"/>
      <c r="M9" s="38">
        <v>4</v>
      </c>
      <c r="N9" s="38">
        <v>11</v>
      </c>
      <c r="O9" s="38"/>
      <c r="P9" s="38">
        <v>6</v>
      </c>
      <c r="Q9" s="38">
        <v>18</v>
      </c>
      <c r="R9" s="38"/>
      <c r="S9" s="38">
        <v>4</v>
      </c>
      <c r="T9" s="38">
        <v>10</v>
      </c>
      <c r="U9" s="38"/>
      <c r="V9" s="38"/>
      <c r="W9" s="38"/>
      <c r="X9" s="38"/>
      <c r="Y9" s="38"/>
      <c r="Z9" s="38"/>
      <c r="AA9" s="38"/>
      <c r="AB9" s="38">
        <v>3</v>
      </c>
      <c r="AC9" s="38">
        <v>10</v>
      </c>
      <c r="AD9" s="38"/>
      <c r="AE9" s="38"/>
      <c r="AF9" s="38"/>
      <c r="AG9" s="38"/>
      <c r="AH9" s="38">
        <v>6</v>
      </c>
      <c r="AI9" s="38">
        <v>25</v>
      </c>
      <c r="AJ9" s="38"/>
      <c r="AK9" s="38">
        <v>1</v>
      </c>
      <c r="AL9" s="38">
        <v>6</v>
      </c>
      <c r="AM9" s="38"/>
      <c r="AN9" s="38">
        <v>6</v>
      </c>
      <c r="AO9" s="38">
        <v>18</v>
      </c>
      <c r="AP9" s="38"/>
      <c r="AQ9" s="38">
        <v>6</v>
      </c>
      <c r="AR9" s="38">
        <v>16</v>
      </c>
      <c r="AS9" s="38"/>
      <c r="AT9" s="38">
        <v>1</v>
      </c>
      <c r="AU9" s="38">
        <v>2</v>
      </c>
      <c r="AV9" s="38">
        <v>4</v>
      </c>
    </row>
    <row r="10" ht="14.25" spans="1:48">
      <c r="B10" s="37">
        <v>123568024</v>
      </c>
      <c r="C10" s="37">
        <f t="shared" si="0"/>
        <v>10</v>
      </c>
      <c r="D10" s="37">
        <f t="shared" si="1"/>
        <v>39</v>
      </c>
      <c r="E10" s="37">
        <f t="shared" si="2"/>
        <v>125</v>
      </c>
      <c r="F10" s="37">
        <f t="shared" si="3"/>
        <v>1</v>
      </c>
      <c r="G10" s="38">
        <v>5</v>
      </c>
      <c r="H10" s="38">
        <v>14</v>
      </c>
      <c r="I10" s="38"/>
      <c r="J10" s="38">
        <v>2</v>
      </c>
      <c r="K10" s="38">
        <v>5</v>
      </c>
      <c r="L10" s="38"/>
      <c r="M10" s="38">
        <v>2</v>
      </c>
      <c r="N10" s="38">
        <v>6</v>
      </c>
      <c r="O10" s="38"/>
      <c r="P10" s="38">
        <v>7</v>
      </c>
      <c r="Q10" s="38">
        <v>20</v>
      </c>
      <c r="R10" s="38">
        <v>1</v>
      </c>
      <c r="S10" s="38">
        <v>4</v>
      </c>
      <c r="T10" s="38">
        <v>13</v>
      </c>
      <c r="U10" s="38"/>
      <c r="V10" s="38">
        <v>2</v>
      </c>
      <c r="W10" s="38">
        <v>6</v>
      </c>
      <c r="X10" s="38"/>
      <c r="Y10" s="38">
        <v>5</v>
      </c>
      <c r="Z10" s="38">
        <v>18</v>
      </c>
      <c r="AA10" s="38"/>
      <c r="AB10" s="38">
        <v>6</v>
      </c>
      <c r="AC10" s="38">
        <v>20</v>
      </c>
      <c r="AD10" s="38"/>
      <c r="AE10" s="38">
        <v>5</v>
      </c>
      <c r="AF10" s="38">
        <v>19</v>
      </c>
      <c r="AG10" s="38"/>
      <c r="AH10" s="38">
        <v>1</v>
      </c>
      <c r="AI10" s="38">
        <v>4</v>
      </c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</row>
    <row r="11" ht="14.25" spans="1:48">
      <c r="B11" s="37" t="s">
        <v>132</v>
      </c>
      <c r="C11" s="37">
        <f t="shared" si="0"/>
        <v>8</v>
      </c>
      <c r="D11" s="37">
        <f t="shared" si="1"/>
        <v>35</v>
      </c>
      <c r="E11" s="37">
        <f t="shared" si="2"/>
        <v>101</v>
      </c>
      <c r="F11" s="37">
        <f t="shared" si="3"/>
        <v>2</v>
      </c>
      <c r="G11" s="38">
        <v>3</v>
      </c>
      <c r="H11" s="38">
        <v>9</v>
      </c>
      <c r="I11" s="38"/>
      <c r="J11" s="38">
        <v>5</v>
      </c>
      <c r="K11" s="38">
        <v>17</v>
      </c>
      <c r="L11" s="38"/>
      <c r="M11" s="38">
        <v>5</v>
      </c>
      <c r="N11" s="38">
        <v>14</v>
      </c>
      <c r="O11" s="38"/>
      <c r="P11" s="38">
        <v>4</v>
      </c>
      <c r="Q11" s="38">
        <v>8</v>
      </c>
      <c r="R11" s="38">
        <v>1</v>
      </c>
      <c r="S11" s="38">
        <v>6</v>
      </c>
      <c r="T11" s="38">
        <v>21</v>
      </c>
      <c r="U11" s="38">
        <v>1</v>
      </c>
      <c r="V11" s="38">
        <v>6</v>
      </c>
      <c r="W11" s="38">
        <v>16</v>
      </c>
      <c r="X11" s="38"/>
      <c r="Y11" s="38">
        <v>2</v>
      </c>
      <c r="Z11" s="38">
        <v>8</v>
      </c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>
        <v>4</v>
      </c>
      <c r="AR11" s="38">
        <v>8</v>
      </c>
      <c r="AS11" s="38"/>
      <c r="AT11" s="38"/>
      <c r="AU11" s="38"/>
      <c r="AV11" s="38"/>
    </row>
    <row r="12" ht="14.25" spans="1:48">
      <c r="B12" s="37" t="s">
        <v>57</v>
      </c>
      <c r="C12" s="37">
        <f t="shared" si="0"/>
        <v>4</v>
      </c>
      <c r="D12" s="37">
        <f t="shared" si="1"/>
        <v>25</v>
      </c>
      <c r="E12" s="37">
        <f t="shared" si="2"/>
        <v>99</v>
      </c>
      <c r="F12" s="37">
        <f t="shared" si="3"/>
        <v>5</v>
      </c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>
        <v>2</v>
      </c>
      <c r="W12" s="38">
        <v>6</v>
      </c>
      <c r="X12" s="38">
        <v>1</v>
      </c>
      <c r="Y12" s="38">
        <v>8</v>
      </c>
      <c r="Z12" s="38">
        <v>26</v>
      </c>
      <c r="AA12" s="38">
        <v>1</v>
      </c>
      <c r="AB12" s="38">
        <v>5</v>
      </c>
      <c r="AC12" s="38">
        <v>22</v>
      </c>
      <c r="AD12" s="38"/>
      <c r="AE12" s="38">
        <v>10</v>
      </c>
      <c r="AF12" s="38">
        <v>45</v>
      </c>
      <c r="AG12" s="38">
        <v>3</v>
      </c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</row>
    <row r="13" ht="14.25" spans="1:48">
      <c r="B13" s="37">
        <v>1168438795</v>
      </c>
      <c r="C13" s="37">
        <f t="shared" si="0"/>
        <v>7</v>
      </c>
      <c r="D13" s="37">
        <f t="shared" si="1"/>
        <v>28</v>
      </c>
      <c r="E13" s="37">
        <f t="shared" si="2"/>
        <v>90</v>
      </c>
      <c r="F13" s="37">
        <f t="shared" si="3"/>
        <v>10</v>
      </c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>
        <v>1</v>
      </c>
      <c r="T13" s="38">
        <v>5</v>
      </c>
      <c r="U13" s="38">
        <v>1</v>
      </c>
      <c r="V13" s="38"/>
      <c r="W13" s="38"/>
      <c r="X13" s="38"/>
      <c r="Y13" s="38">
        <v>1</v>
      </c>
      <c r="Z13" s="38">
        <v>5</v>
      </c>
      <c r="AA13" s="38"/>
      <c r="AB13" s="38">
        <v>6</v>
      </c>
      <c r="AC13" s="38">
        <v>20</v>
      </c>
      <c r="AD13" s="38">
        <v>3</v>
      </c>
      <c r="AE13" s="38">
        <v>1</v>
      </c>
      <c r="AF13" s="38">
        <v>4</v>
      </c>
      <c r="AG13" s="38"/>
      <c r="AH13" s="38">
        <v>7</v>
      </c>
      <c r="AI13" s="38">
        <v>27</v>
      </c>
      <c r="AJ13" s="38">
        <v>2</v>
      </c>
      <c r="AK13" s="38">
        <v>5</v>
      </c>
      <c r="AL13" s="38">
        <v>13</v>
      </c>
      <c r="AM13" s="38">
        <v>1</v>
      </c>
      <c r="AN13" s="38">
        <v>7</v>
      </c>
      <c r="AO13" s="38">
        <v>16</v>
      </c>
      <c r="AP13" s="38">
        <v>2</v>
      </c>
      <c r="AQ13" s="38"/>
      <c r="AR13" s="38"/>
      <c r="AS13" s="38"/>
      <c r="AT13" s="38"/>
      <c r="AU13" s="38"/>
      <c r="AV13" s="38">
        <v>1</v>
      </c>
    </row>
    <row r="14" ht="14.25" spans="1:48">
      <c r="B14" s="37" t="s">
        <v>70</v>
      </c>
      <c r="C14" s="37">
        <f t="shared" si="0"/>
        <v>8</v>
      </c>
      <c r="D14" s="37">
        <f t="shared" si="1"/>
        <v>28</v>
      </c>
      <c r="E14" s="37">
        <f t="shared" si="2"/>
        <v>88</v>
      </c>
      <c r="F14" s="37">
        <f t="shared" si="3"/>
        <v>0</v>
      </c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>
        <v>4</v>
      </c>
      <c r="T14" s="38">
        <v>15</v>
      </c>
      <c r="U14" s="38"/>
      <c r="V14" s="38">
        <v>4</v>
      </c>
      <c r="W14" s="38">
        <v>13</v>
      </c>
      <c r="X14" s="38"/>
      <c r="Y14" s="38"/>
      <c r="Z14" s="38"/>
      <c r="AA14" s="38"/>
      <c r="AB14" s="38">
        <v>1</v>
      </c>
      <c r="AC14" s="38">
        <v>4</v>
      </c>
      <c r="AD14" s="38"/>
      <c r="AE14" s="38">
        <v>8</v>
      </c>
      <c r="AF14" s="38">
        <v>23</v>
      </c>
      <c r="AG14" s="38"/>
      <c r="AH14" s="38">
        <v>3</v>
      </c>
      <c r="AI14" s="38">
        <v>14</v>
      </c>
      <c r="AJ14" s="38"/>
      <c r="AK14" s="38"/>
      <c r="AL14" s="38"/>
      <c r="AM14" s="38"/>
      <c r="AN14" s="38">
        <v>5</v>
      </c>
      <c r="AO14" s="38">
        <v>13</v>
      </c>
      <c r="AP14" s="38"/>
      <c r="AQ14" s="38">
        <v>1</v>
      </c>
      <c r="AR14" s="38">
        <v>3</v>
      </c>
      <c r="AS14" s="38"/>
      <c r="AT14" s="38">
        <v>2</v>
      </c>
      <c r="AU14" s="38">
        <v>3</v>
      </c>
      <c r="AV14" s="38"/>
    </row>
    <row r="15" ht="14.25" spans="1:48">
      <c r="B15" s="37" t="s">
        <v>66</v>
      </c>
      <c r="C15" s="37">
        <f t="shared" si="0"/>
        <v>5</v>
      </c>
      <c r="D15" s="37">
        <f t="shared" si="1"/>
        <v>33</v>
      </c>
      <c r="E15" s="37">
        <f t="shared" si="2"/>
        <v>85</v>
      </c>
      <c r="F15" s="37">
        <f t="shared" si="3"/>
        <v>0</v>
      </c>
      <c r="G15" s="38">
        <v>11</v>
      </c>
      <c r="H15" s="38">
        <v>28</v>
      </c>
      <c r="I15" s="38"/>
      <c r="J15" s="38">
        <v>8</v>
      </c>
      <c r="K15" s="38">
        <v>18</v>
      </c>
      <c r="L15" s="38"/>
      <c r="M15" s="38">
        <v>5</v>
      </c>
      <c r="N15" s="38">
        <v>13</v>
      </c>
      <c r="O15" s="38"/>
      <c r="P15" s="38">
        <v>4</v>
      </c>
      <c r="Q15" s="38">
        <v>12</v>
      </c>
      <c r="R15" s="38"/>
      <c r="S15" s="38"/>
      <c r="T15" s="38"/>
      <c r="U15" s="38"/>
      <c r="V15" s="38"/>
      <c r="W15" s="38"/>
      <c r="X15" s="38"/>
      <c r="Y15" s="38">
        <v>5</v>
      </c>
      <c r="Z15" s="38">
        <v>14</v>
      </c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</row>
    <row r="16" ht="14.25" spans="1:48">
      <c r="B16" s="37" t="s">
        <v>116</v>
      </c>
      <c r="C16" s="37">
        <f t="shared" si="0"/>
        <v>5</v>
      </c>
      <c r="D16" s="37">
        <f t="shared" si="1"/>
        <v>26</v>
      </c>
      <c r="E16" s="37">
        <f t="shared" si="2"/>
        <v>72</v>
      </c>
      <c r="F16" s="37">
        <f t="shared" si="3"/>
        <v>8</v>
      </c>
      <c r="G16" s="38"/>
      <c r="H16" s="38"/>
      <c r="I16" s="38"/>
      <c r="J16" s="38">
        <v>3</v>
      </c>
      <c r="K16" s="38">
        <v>5</v>
      </c>
      <c r="L16" s="38"/>
      <c r="M16" s="38"/>
      <c r="N16" s="38"/>
      <c r="O16" s="38"/>
      <c r="P16" s="38">
        <v>6</v>
      </c>
      <c r="Q16" s="38">
        <v>19</v>
      </c>
      <c r="R16" s="38">
        <v>1</v>
      </c>
      <c r="S16" s="38"/>
      <c r="T16" s="38"/>
      <c r="U16" s="38">
        <v>1</v>
      </c>
      <c r="V16" s="38">
        <v>4</v>
      </c>
      <c r="W16" s="38">
        <v>10</v>
      </c>
      <c r="X16" s="38">
        <v>3</v>
      </c>
      <c r="Y16" s="38">
        <v>7</v>
      </c>
      <c r="Z16" s="38">
        <v>19</v>
      </c>
      <c r="AA16" s="38"/>
      <c r="AB16" s="38">
        <v>6</v>
      </c>
      <c r="AC16" s="38">
        <v>19</v>
      </c>
      <c r="AD16" s="38">
        <v>3</v>
      </c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</row>
    <row r="17" ht="14.25" spans="2:48">
      <c r="B17" s="37" t="s">
        <v>126</v>
      </c>
      <c r="C17" s="37">
        <f t="shared" si="0"/>
        <v>5</v>
      </c>
      <c r="D17" s="37">
        <f t="shared" si="1"/>
        <v>26</v>
      </c>
      <c r="E17" s="37">
        <f t="shared" si="2"/>
        <v>72</v>
      </c>
      <c r="F17" s="37">
        <f t="shared" si="3"/>
        <v>0</v>
      </c>
      <c r="G17" s="38"/>
      <c r="H17" s="38"/>
      <c r="I17" s="38"/>
      <c r="J17" s="38">
        <v>6</v>
      </c>
      <c r="K17" s="38">
        <v>15</v>
      </c>
      <c r="L17" s="38"/>
      <c r="M17" s="38">
        <v>6</v>
      </c>
      <c r="N17" s="38">
        <v>18</v>
      </c>
      <c r="O17" s="38"/>
      <c r="P17" s="38">
        <v>8</v>
      </c>
      <c r="Q17" s="38">
        <v>20</v>
      </c>
      <c r="R17" s="38"/>
      <c r="S17" s="38">
        <v>1</v>
      </c>
      <c r="T17" s="38">
        <v>5</v>
      </c>
      <c r="U17" s="38"/>
      <c r="V17" s="38">
        <v>5</v>
      </c>
      <c r="W17" s="38">
        <v>14</v>
      </c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</row>
    <row r="18" ht="14.25" spans="2:48">
      <c r="B18" s="37" t="s">
        <v>52</v>
      </c>
      <c r="C18" s="37">
        <f t="shared" si="0"/>
        <v>5</v>
      </c>
      <c r="D18" s="37">
        <f t="shared" si="1"/>
        <v>24</v>
      </c>
      <c r="E18" s="37">
        <f t="shared" si="2"/>
        <v>71</v>
      </c>
      <c r="F18" s="37">
        <f t="shared" si="3"/>
        <v>6</v>
      </c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>
        <v>5</v>
      </c>
      <c r="W18" s="38">
        <v>17</v>
      </c>
      <c r="X18" s="38"/>
      <c r="Y18" s="38">
        <v>7</v>
      </c>
      <c r="Z18" s="38">
        <v>16</v>
      </c>
      <c r="AA18" s="38">
        <v>2</v>
      </c>
      <c r="AB18" s="38">
        <v>5</v>
      </c>
      <c r="AC18" s="38">
        <v>14</v>
      </c>
      <c r="AD18" s="38">
        <v>1</v>
      </c>
      <c r="AE18" s="38">
        <v>6</v>
      </c>
      <c r="AF18" s="38">
        <v>20</v>
      </c>
      <c r="AG18" s="38">
        <v>3</v>
      </c>
      <c r="AH18" s="38"/>
      <c r="AI18" s="38"/>
      <c r="AJ18" s="38"/>
      <c r="AK18" s="38">
        <v>1</v>
      </c>
      <c r="AL18" s="38">
        <v>4</v>
      </c>
      <c r="AM18" s="38"/>
      <c r="AN18" s="38"/>
      <c r="AO18" s="38"/>
      <c r="AP18" s="38"/>
      <c r="AQ18" s="38"/>
      <c r="AR18" s="38"/>
      <c r="AS18" s="38"/>
      <c r="AT18" s="38"/>
      <c r="AU18" s="38"/>
      <c r="AV18" s="38"/>
    </row>
    <row r="19" ht="14.25" spans="2:48">
      <c r="B19" s="37" t="s">
        <v>173</v>
      </c>
      <c r="C19" s="37">
        <f t="shared" si="0"/>
        <v>4</v>
      </c>
      <c r="D19" s="37">
        <f t="shared" si="1"/>
        <v>18</v>
      </c>
      <c r="E19" s="37">
        <f t="shared" si="2"/>
        <v>52</v>
      </c>
      <c r="F19" s="37">
        <f t="shared" si="3"/>
        <v>0</v>
      </c>
      <c r="G19" s="38">
        <v>7</v>
      </c>
      <c r="H19" s="38">
        <v>21</v>
      </c>
      <c r="I19" s="38"/>
      <c r="J19" s="38"/>
      <c r="K19" s="38"/>
      <c r="L19" s="38"/>
      <c r="M19" s="38">
        <v>5</v>
      </c>
      <c r="N19" s="38">
        <v>14</v>
      </c>
      <c r="O19" s="38"/>
      <c r="P19" s="38">
        <v>5</v>
      </c>
      <c r="Q19" s="38">
        <v>13</v>
      </c>
      <c r="R19" s="38"/>
      <c r="S19" s="38">
        <v>1</v>
      </c>
      <c r="T19" s="38">
        <v>4</v>
      </c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</row>
    <row r="20" ht="14.25" spans="2:48">
      <c r="B20" s="37" t="s">
        <v>129</v>
      </c>
      <c r="C20" s="37">
        <f t="shared" si="0"/>
        <v>3</v>
      </c>
      <c r="D20" s="37">
        <f t="shared" si="1"/>
        <v>13</v>
      </c>
      <c r="E20" s="37">
        <f t="shared" si="2"/>
        <v>44</v>
      </c>
      <c r="F20" s="37">
        <f t="shared" si="3"/>
        <v>2</v>
      </c>
      <c r="G20" s="38">
        <v>5</v>
      </c>
      <c r="H20" s="38">
        <v>19</v>
      </c>
      <c r="I20" s="38"/>
      <c r="J20" s="38">
        <v>5</v>
      </c>
      <c r="K20" s="38">
        <v>13</v>
      </c>
      <c r="L20" s="38"/>
      <c r="M20" s="38">
        <v>3</v>
      </c>
      <c r="N20" s="38">
        <v>12</v>
      </c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>
        <v>1</v>
      </c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>
        <v>1</v>
      </c>
      <c r="AT20" s="38"/>
      <c r="AU20" s="38"/>
      <c r="AV20" s="38"/>
    </row>
    <row r="21" ht="14.25" spans="2:48">
      <c r="B21" s="37" t="s">
        <v>91</v>
      </c>
      <c r="C21" s="37">
        <f t="shared" si="0"/>
        <v>5</v>
      </c>
      <c r="D21" s="37">
        <f t="shared" si="1"/>
        <v>14</v>
      </c>
      <c r="E21" s="37">
        <f t="shared" si="2"/>
        <v>40</v>
      </c>
      <c r="F21" s="37">
        <f t="shared" si="3"/>
        <v>0</v>
      </c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>
        <v>5</v>
      </c>
      <c r="W21" s="38">
        <v>15</v>
      </c>
      <c r="X21" s="38"/>
      <c r="Y21" s="38"/>
      <c r="Z21" s="38"/>
      <c r="AA21" s="38"/>
      <c r="AB21" s="38">
        <v>4</v>
      </c>
      <c r="AC21" s="38">
        <v>10</v>
      </c>
      <c r="AD21" s="38"/>
      <c r="AE21" s="38">
        <v>1</v>
      </c>
      <c r="AF21" s="38">
        <v>5</v>
      </c>
      <c r="AG21" s="38"/>
      <c r="AH21" s="38">
        <v>1</v>
      </c>
      <c r="AI21" s="38">
        <v>2</v>
      </c>
      <c r="AJ21" s="38"/>
      <c r="AK21" s="38"/>
      <c r="AL21" s="38"/>
      <c r="AM21" s="38"/>
      <c r="AN21" s="38">
        <v>3</v>
      </c>
      <c r="AO21" s="38">
        <v>8</v>
      </c>
      <c r="AP21" s="38"/>
      <c r="AQ21" s="38"/>
      <c r="AR21" s="38"/>
      <c r="AS21" s="38"/>
      <c r="AT21" s="38"/>
      <c r="AU21" s="38"/>
      <c r="AV21" s="38"/>
    </row>
    <row r="22" ht="14.25" spans="2:48">
      <c r="B22" s="37" t="s">
        <v>47</v>
      </c>
      <c r="C22" s="37">
        <f t="shared" si="0"/>
        <v>2</v>
      </c>
      <c r="D22" s="37">
        <f t="shared" si="1"/>
        <v>12</v>
      </c>
      <c r="E22" s="37">
        <f t="shared" si="2"/>
        <v>36</v>
      </c>
      <c r="F22" s="37">
        <f t="shared" si="3"/>
        <v>0</v>
      </c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>
        <v>7</v>
      </c>
      <c r="T22" s="38">
        <v>22</v>
      </c>
      <c r="U22" s="38"/>
      <c r="V22" s="38">
        <v>5</v>
      </c>
      <c r="W22" s="38">
        <v>14</v>
      </c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</row>
    <row r="23" ht="14.25" spans="2:48">
      <c r="B23" s="37" t="s">
        <v>72</v>
      </c>
      <c r="C23" s="37">
        <f t="shared" si="0"/>
        <v>2</v>
      </c>
      <c r="D23" s="37">
        <f t="shared" si="1"/>
        <v>7</v>
      </c>
      <c r="E23" s="37">
        <f t="shared" si="2"/>
        <v>18</v>
      </c>
      <c r="F23" s="37">
        <f t="shared" si="3"/>
        <v>1</v>
      </c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>
        <v>6</v>
      </c>
      <c r="AO23" s="38">
        <v>15</v>
      </c>
      <c r="AP23" s="38"/>
      <c r="AQ23" s="38">
        <v>1</v>
      </c>
      <c r="AR23" s="38">
        <v>3</v>
      </c>
      <c r="AS23" s="38">
        <v>1</v>
      </c>
      <c r="AT23" s="38"/>
      <c r="AU23" s="38"/>
      <c r="AV23" s="38"/>
    </row>
    <row r="24" ht="14.25" spans="2:48">
      <c r="B24" s="37" t="s">
        <v>141</v>
      </c>
      <c r="C24" s="37">
        <f t="shared" si="0"/>
        <v>1</v>
      </c>
      <c r="D24" s="37">
        <f t="shared" si="1"/>
        <v>6</v>
      </c>
      <c r="E24" s="37">
        <f t="shared" si="2"/>
        <v>18</v>
      </c>
      <c r="F24" s="37">
        <f t="shared" si="3"/>
        <v>4</v>
      </c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>
        <v>6</v>
      </c>
      <c r="Z24" s="38">
        <v>18</v>
      </c>
      <c r="AA24" s="38">
        <v>4</v>
      </c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</row>
    <row r="25" ht="14.25" spans="2:48">
      <c r="B25" s="37" t="s">
        <v>228</v>
      </c>
      <c r="C25" s="37">
        <f t="shared" si="0"/>
        <v>1</v>
      </c>
      <c r="D25" s="37">
        <f t="shared" si="1"/>
        <v>5</v>
      </c>
      <c r="E25" s="37">
        <f t="shared" si="2"/>
        <v>16</v>
      </c>
      <c r="F25" s="37">
        <f t="shared" si="3"/>
        <v>0</v>
      </c>
      <c r="G25" s="38">
        <v>5</v>
      </c>
      <c r="H25" s="38">
        <v>16</v>
      </c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</row>
    <row r="26" ht="14.25" spans="2:48">
      <c r="B26" s="37" t="s">
        <v>229</v>
      </c>
      <c r="C26" s="37">
        <f t="shared" si="0"/>
        <v>2</v>
      </c>
      <c r="D26" s="37">
        <f t="shared" si="1"/>
        <v>3</v>
      </c>
      <c r="E26" s="37">
        <f t="shared" si="2"/>
        <v>12</v>
      </c>
      <c r="F26" s="37">
        <f t="shared" si="3"/>
        <v>0</v>
      </c>
      <c r="G26" s="38">
        <v>2</v>
      </c>
      <c r="H26" s="38">
        <v>8</v>
      </c>
      <c r="I26" s="38"/>
      <c r="J26" s="38">
        <v>1</v>
      </c>
      <c r="K26" s="38">
        <v>4</v>
      </c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</row>
    <row r="27" ht="14.25" spans="2:48">
      <c r="B27" s="37" t="s">
        <v>184</v>
      </c>
      <c r="C27" s="37">
        <f t="shared" si="0"/>
        <v>1</v>
      </c>
      <c r="D27" s="37">
        <f t="shared" si="1"/>
        <v>2</v>
      </c>
      <c r="E27" s="37">
        <f t="shared" si="2"/>
        <v>8</v>
      </c>
      <c r="F27" s="37">
        <f t="shared" si="3"/>
        <v>0</v>
      </c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>
        <v>2</v>
      </c>
      <c r="AF27" s="38">
        <v>8</v>
      </c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</row>
    <row r="28" ht="14.25" spans="2:48">
      <c r="B28" s="37" t="s">
        <v>230</v>
      </c>
      <c r="C28" s="37">
        <f t="shared" si="0"/>
        <v>1</v>
      </c>
      <c r="D28" s="37">
        <f t="shared" si="1"/>
        <v>2</v>
      </c>
      <c r="E28" s="37">
        <f t="shared" si="2"/>
        <v>7</v>
      </c>
      <c r="F28" s="37">
        <f t="shared" si="3"/>
        <v>0</v>
      </c>
      <c r="G28" s="38">
        <v>2</v>
      </c>
      <c r="H28" s="38">
        <v>7</v>
      </c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</row>
    <row r="29" ht="14.25" spans="2:48">
      <c r="B29" s="37" t="s">
        <v>101</v>
      </c>
      <c r="C29" s="37">
        <f t="shared" si="0"/>
        <v>1</v>
      </c>
      <c r="D29" s="37">
        <f t="shared" si="1"/>
        <v>1</v>
      </c>
      <c r="E29" s="37">
        <f t="shared" si="2"/>
        <v>4</v>
      </c>
      <c r="F29" s="37">
        <f t="shared" si="3"/>
        <v>0</v>
      </c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>
        <v>1</v>
      </c>
      <c r="AI29" s="38">
        <v>4</v>
      </c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</row>
    <row r="30" spans="2:48">
      <c r="B30" s="39" t="s">
        <v>231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</row>
    <row r="31" spans="2:48">
      <c r="B31" s="39" t="s">
        <v>232</v>
      </c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</row>
    <row r="32" spans="2:48">
      <c r="B32" s="39" t="s">
        <v>233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</row>
    <row r="34" ht="14.25" spans="2:6">
      <c r="B34" s="40"/>
      <c r="C34" s="40"/>
      <c r="D34" s="40"/>
      <c r="E34" s="40"/>
      <c r="F34" s="40"/>
    </row>
    <row r="35" ht="14.25" spans="2:6">
      <c r="B35" s="40"/>
      <c r="C35" s="40"/>
      <c r="D35" s="40"/>
      <c r="E35" s="40"/>
      <c r="F35" s="40"/>
    </row>
  </sheetData>
  <sortState ref="B5:AV29">
    <sortCondition ref="E5:E29" descending="1"/>
  </sortState>
  <mergeCells count="23">
    <mergeCell ref="B2:AV2"/>
    <mergeCell ref="G3:I3"/>
    <mergeCell ref="J3:L3"/>
    <mergeCell ref="M3:O3"/>
    <mergeCell ref="P3:R3"/>
    <mergeCell ref="S3:U3"/>
    <mergeCell ref="V3:X3"/>
    <mergeCell ref="Y3:AA3"/>
    <mergeCell ref="AB3:AD3"/>
    <mergeCell ref="AE3:AG3"/>
    <mergeCell ref="AH3:AJ3"/>
    <mergeCell ref="AK3:AM3"/>
    <mergeCell ref="AN3:AP3"/>
    <mergeCell ref="AQ3:AS3"/>
    <mergeCell ref="AT3:AV3"/>
    <mergeCell ref="B30:AU30"/>
    <mergeCell ref="B31:AU31"/>
    <mergeCell ref="B32:AU32"/>
    <mergeCell ref="B3:B4"/>
    <mergeCell ref="C3:C4"/>
    <mergeCell ref="D3:D4"/>
    <mergeCell ref="E3:E4"/>
    <mergeCell ref="F3:F4"/>
  </mergeCells>
  <conditionalFormatting sqref="G3:AV29">
    <cfRule type="cellIs" dxfId="0" priority="1" operator="equal">
      <formula>0</formula>
    </cfRule>
    <cfRule type="containsBlanks" dxfId="4" priority="2">
      <formula>LEN(TRIM(G3))=0</formula>
    </cfRule>
  </conditionalFormatting>
  <pageMargins left="0.75" right="0.75" top="1" bottom="1" header="0.5" footer="0.5"/>
  <pageSetup paperSize="9" orientation="portrait" horizontalDpi="300" verticalDpi="3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9"/>
  <sheetViews>
    <sheetView workbookViewId="0">
      <selection activeCell="M32" sqref="M32"/>
    </sheetView>
  </sheetViews>
  <sheetFormatPr defaultColWidth="9" defaultRowHeight="13.5"/>
  <cols>
    <col min="1" max="1" width="9.375" customWidth="1"/>
    <col min="2" max="2" width="11.375" customWidth="1"/>
    <col min="3" max="3" width="11.25" customWidth="1"/>
    <col min="4" max="4" width="12" customWidth="1"/>
    <col min="5" max="5" width="13.625" customWidth="1"/>
    <col min="6" max="6" width="11.25" customWidth="1"/>
    <col min="8" max="8" width="11.375" customWidth="1"/>
    <col min="9" max="12" width="5.5" customWidth="1"/>
    <col min="13" max="16" width="7.875" customWidth="1"/>
    <col min="17" max="17" width="20.125" customWidth="1"/>
    <col min="18" max="21" width="5.5" customWidth="1"/>
    <col min="22" max="24" width="7.875" customWidth="1"/>
    <col min="25" max="25" width="4.125" customWidth="1"/>
  </cols>
  <sheetData>
    <row r="1" spans="1:25">
      <c r="A1">
        <v>20260816</v>
      </c>
    </row>
    <row r="2" spans="1:25">
      <c r="B2" s="20" t="s">
        <v>234</v>
      </c>
      <c r="C2" s="20"/>
      <c r="D2" s="20"/>
      <c r="E2" s="20"/>
      <c r="F2" s="20"/>
      <c r="H2" s="20" t="s">
        <v>235</v>
      </c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>
      <c r="B3" s="20" t="s">
        <v>236</v>
      </c>
      <c r="C3" s="20" t="s">
        <v>237</v>
      </c>
      <c r="D3" s="20" t="s">
        <v>238</v>
      </c>
      <c r="E3" s="20" t="s">
        <v>239</v>
      </c>
      <c r="F3" s="20"/>
      <c r="H3" s="20" t="s">
        <v>236</v>
      </c>
      <c r="I3" s="20" t="s">
        <v>240</v>
      </c>
      <c r="J3" s="20"/>
      <c r="K3" s="20" t="s">
        <v>241</v>
      </c>
      <c r="L3" s="20"/>
      <c r="M3" s="20" t="s">
        <v>242</v>
      </c>
      <c r="N3" s="20"/>
      <c r="O3" s="20"/>
      <c r="P3" s="20"/>
      <c r="Q3" s="20" t="s">
        <v>243</v>
      </c>
      <c r="R3" s="20" t="s">
        <v>244</v>
      </c>
      <c r="S3" s="20"/>
      <c r="T3" s="20" t="s">
        <v>245</v>
      </c>
      <c r="U3" s="20"/>
      <c r="V3" s="21" t="s">
        <v>246</v>
      </c>
      <c r="W3" s="21"/>
      <c r="X3" s="21"/>
      <c r="Y3" s="20" t="s">
        <v>247</v>
      </c>
    </row>
    <row r="4" spans="1:25">
      <c r="B4" s="20"/>
      <c r="C4" s="20"/>
      <c r="D4" s="20"/>
      <c r="E4" s="20"/>
      <c r="F4" s="20"/>
      <c r="H4" s="20"/>
      <c r="I4" s="20" t="s">
        <v>248</v>
      </c>
      <c r="J4" s="20" t="s">
        <v>249</v>
      </c>
      <c r="K4" s="20" t="s">
        <v>248</v>
      </c>
      <c r="L4" s="20" t="s">
        <v>249</v>
      </c>
      <c r="M4" s="20" t="s">
        <v>250</v>
      </c>
      <c r="N4" s="20" t="s">
        <v>251</v>
      </c>
      <c r="O4" s="20" t="s">
        <v>252</v>
      </c>
      <c r="P4" s="20" t="s">
        <v>253</v>
      </c>
      <c r="Q4" s="20"/>
      <c r="R4" s="20" t="s">
        <v>254</v>
      </c>
      <c r="S4" s="20" t="s">
        <v>255</v>
      </c>
      <c r="T4" s="20" t="s">
        <v>254</v>
      </c>
      <c r="U4" s="20" t="s">
        <v>255</v>
      </c>
      <c r="V4" s="20" t="s">
        <v>250</v>
      </c>
      <c r="W4" s="20" t="s">
        <v>251</v>
      </c>
      <c r="X4" s="20" t="s">
        <v>252</v>
      </c>
      <c r="Y4" s="20"/>
    </row>
    <row r="5" spans="1:25">
      <c r="B5" s="1" t="s">
        <v>11</v>
      </c>
      <c r="C5" s="6" t="s">
        <v>123</v>
      </c>
      <c r="D5" s="6" t="s">
        <v>124</v>
      </c>
      <c r="E5" s="6" t="s">
        <v>107</v>
      </c>
      <c r="F5" s="6">
        <v>123568024</v>
      </c>
      <c r="H5" s="1" t="s">
        <v>11</v>
      </c>
      <c r="I5" s="22" t="s">
        <v>256</v>
      </c>
      <c r="J5" s="22" t="s">
        <v>33</v>
      </c>
      <c r="K5" s="22" t="s">
        <v>257</v>
      </c>
      <c r="L5" s="22" t="s">
        <v>33</v>
      </c>
      <c r="M5" s="23" t="s">
        <v>258</v>
      </c>
      <c r="N5" s="23" t="s">
        <v>258</v>
      </c>
      <c r="O5" s="22" t="s">
        <v>258</v>
      </c>
      <c r="P5" s="22" t="s">
        <v>259</v>
      </c>
      <c r="Q5" s="24">
        <v>0.891</v>
      </c>
      <c r="R5" s="22" t="s">
        <v>260</v>
      </c>
      <c r="S5" s="22" t="s">
        <v>260</v>
      </c>
      <c r="T5" s="22" t="s">
        <v>261</v>
      </c>
      <c r="U5" s="22" t="s">
        <v>261</v>
      </c>
      <c r="V5" s="22" t="s">
        <v>33</v>
      </c>
      <c r="W5" s="22"/>
      <c r="X5" s="22"/>
      <c r="Y5" s="22" t="s">
        <v>262</v>
      </c>
    </row>
    <row r="6" spans="1:25">
      <c r="B6" s="1" t="s">
        <v>12</v>
      </c>
      <c r="C6" s="6" t="s">
        <v>40</v>
      </c>
      <c r="D6" s="6" t="s">
        <v>113</v>
      </c>
      <c r="E6" s="25" t="s">
        <v>132</v>
      </c>
      <c r="F6" s="6" t="s">
        <v>111</v>
      </c>
      <c r="H6" s="1" t="s">
        <v>12</v>
      </c>
      <c r="I6" s="22" t="s">
        <v>263</v>
      </c>
      <c r="J6" s="22"/>
      <c r="K6" s="22" t="s">
        <v>264</v>
      </c>
      <c r="L6" s="22"/>
      <c r="M6" s="23" t="s">
        <v>258</v>
      </c>
      <c r="N6" s="23" t="s">
        <v>265</v>
      </c>
      <c r="O6" s="22" t="s">
        <v>266</v>
      </c>
      <c r="P6" s="22" t="s">
        <v>33</v>
      </c>
      <c r="Q6" s="24">
        <v>0.813</v>
      </c>
      <c r="R6" s="22" t="s">
        <v>260</v>
      </c>
      <c r="S6" s="22" t="s">
        <v>267</v>
      </c>
      <c r="T6" s="22" t="s">
        <v>268</v>
      </c>
      <c r="U6" s="22" t="s">
        <v>33</v>
      </c>
      <c r="V6" s="22"/>
      <c r="W6" s="22"/>
      <c r="X6" s="22"/>
      <c r="Y6" s="22" t="s">
        <v>269</v>
      </c>
    </row>
    <row r="7" spans="1:25">
      <c r="B7" s="1" t="s">
        <v>13</v>
      </c>
      <c r="C7" s="6" t="s">
        <v>66</v>
      </c>
      <c r="D7" s="6" t="s">
        <v>70</v>
      </c>
      <c r="E7" s="25" t="s">
        <v>47</v>
      </c>
      <c r="F7" s="6" t="s">
        <v>91</v>
      </c>
      <c r="H7" s="1" t="s">
        <v>13</v>
      </c>
      <c r="I7" s="22" t="s">
        <v>270</v>
      </c>
      <c r="J7" s="22"/>
      <c r="K7" s="22" t="s">
        <v>271</v>
      </c>
      <c r="L7" s="22"/>
      <c r="M7" s="23" t="s">
        <v>256</v>
      </c>
      <c r="N7" s="23" t="s">
        <v>265</v>
      </c>
      <c r="O7" s="22" t="s">
        <v>266</v>
      </c>
      <c r="P7" s="22" t="s">
        <v>272</v>
      </c>
      <c r="Q7" s="24">
        <v>0.766</v>
      </c>
      <c r="R7" s="22" t="s">
        <v>273</v>
      </c>
      <c r="S7" s="22" t="s">
        <v>260</v>
      </c>
      <c r="T7" s="22" t="s">
        <v>268</v>
      </c>
      <c r="U7" s="22" t="s">
        <v>33</v>
      </c>
      <c r="V7" s="22"/>
      <c r="W7" s="22"/>
      <c r="X7" s="22"/>
      <c r="Y7" s="22" t="s">
        <v>262</v>
      </c>
    </row>
    <row r="8" spans="1:25">
      <c r="B8" s="1" t="s">
        <v>14</v>
      </c>
      <c r="C8" s="1" t="s">
        <v>138</v>
      </c>
      <c r="D8" s="25" t="s">
        <v>88</v>
      </c>
      <c r="E8" s="1" t="s">
        <v>94</v>
      </c>
      <c r="F8" s="1" t="s">
        <v>139</v>
      </c>
      <c r="H8" s="1" t="s">
        <v>14</v>
      </c>
      <c r="I8" s="22" t="s">
        <v>274</v>
      </c>
      <c r="J8" s="22"/>
      <c r="K8" s="22" t="s">
        <v>275</v>
      </c>
      <c r="L8" s="22"/>
      <c r="M8" s="23" t="s">
        <v>256</v>
      </c>
      <c r="N8" s="23" t="s">
        <v>276</v>
      </c>
      <c r="O8" s="22" t="s">
        <v>276</v>
      </c>
      <c r="P8" s="22" t="s">
        <v>33</v>
      </c>
      <c r="Q8" s="24">
        <v>0.917</v>
      </c>
      <c r="R8" s="22" t="s">
        <v>273</v>
      </c>
      <c r="S8" s="22" t="s">
        <v>273</v>
      </c>
      <c r="T8" s="22" t="s">
        <v>261</v>
      </c>
      <c r="U8" s="22" t="s">
        <v>261</v>
      </c>
      <c r="V8" s="22"/>
      <c r="W8" s="22"/>
      <c r="X8" s="22"/>
      <c r="Y8" s="22" t="s">
        <v>269</v>
      </c>
    </row>
    <row r="9" spans="1:25">
      <c r="B9" s="1" t="s">
        <v>15</v>
      </c>
      <c r="C9" s="1" t="s">
        <v>100</v>
      </c>
      <c r="D9" s="6" t="s">
        <v>70</v>
      </c>
      <c r="E9" s="25" t="s">
        <v>53</v>
      </c>
      <c r="F9" s="1" t="s">
        <v>57</v>
      </c>
      <c r="H9" s="1" t="s">
        <v>15</v>
      </c>
      <c r="I9" s="22" t="s">
        <v>277</v>
      </c>
      <c r="J9" s="22"/>
      <c r="K9" s="22" t="s">
        <v>260</v>
      </c>
      <c r="L9" s="22"/>
      <c r="M9" s="23" t="s">
        <v>258</v>
      </c>
      <c r="N9" s="23" t="s">
        <v>276</v>
      </c>
      <c r="O9" s="22" t="s">
        <v>265</v>
      </c>
      <c r="P9" s="22"/>
      <c r="Q9" s="24">
        <v>0.875</v>
      </c>
      <c r="R9" s="22" t="s">
        <v>273</v>
      </c>
      <c r="S9" s="22" t="s">
        <v>260</v>
      </c>
      <c r="T9" s="22" t="s">
        <v>261</v>
      </c>
      <c r="U9" s="22" t="s">
        <v>33</v>
      </c>
      <c r="V9" s="22"/>
      <c r="W9" s="22"/>
      <c r="X9" s="22"/>
      <c r="Y9" s="22" t="s">
        <v>269</v>
      </c>
    </row>
    <row r="10" spans="1:25">
      <c r="B10" s="1" t="s">
        <v>16</v>
      </c>
      <c r="C10" s="1" t="s">
        <v>57</v>
      </c>
      <c r="D10" s="25" t="s">
        <v>53</v>
      </c>
      <c r="E10" s="6" t="s">
        <v>141</v>
      </c>
      <c r="F10" s="1" t="s">
        <v>47</v>
      </c>
      <c r="H10" s="1" t="s">
        <v>16</v>
      </c>
      <c r="I10" s="22" t="s">
        <v>278</v>
      </c>
      <c r="J10" s="22"/>
      <c r="K10" s="22" t="s">
        <v>279</v>
      </c>
      <c r="L10" s="22"/>
      <c r="M10" s="23" t="s">
        <v>258</v>
      </c>
      <c r="N10" s="23" t="s">
        <v>258</v>
      </c>
      <c r="O10" s="22" t="s">
        <v>266</v>
      </c>
      <c r="P10" s="22"/>
      <c r="Q10" s="24">
        <v>0.854</v>
      </c>
      <c r="R10" s="22" t="s">
        <v>260</v>
      </c>
      <c r="S10" s="22" t="s">
        <v>280</v>
      </c>
      <c r="T10" s="22" t="s">
        <v>261</v>
      </c>
      <c r="U10" s="22" t="s">
        <v>33</v>
      </c>
      <c r="V10" s="22"/>
      <c r="W10" s="22"/>
      <c r="X10" s="22"/>
      <c r="Y10" s="22" t="s">
        <v>269</v>
      </c>
    </row>
    <row r="11" spans="1:25">
      <c r="B11" s="1" t="s">
        <v>17</v>
      </c>
      <c r="C11" s="1">
        <v>1168438795</v>
      </c>
      <c r="D11" s="25" t="s">
        <v>70</v>
      </c>
      <c r="E11" s="6">
        <v>123568024</v>
      </c>
      <c r="F11" s="1" t="s">
        <v>97</v>
      </c>
      <c r="H11" s="1" t="s">
        <v>17</v>
      </c>
      <c r="I11" s="22" t="s">
        <v>281</v>
      </c>
      <c r="J11" s="22"/>
      <c r="K11" s="22" t="s">
        <v>280</v>
      </c>
      <c r="L11" s="22"/>
      <c r="M11" s="23" t="s">
        <v>276</v>
      </c>
      <c r="N11" s="23" t="s">
        <v>265</v>
      </c>
      <c r="O11" s="22" t="s">
        <v>265</v>
      </c>
      <c r="P11" s="22" t="s">
        <v>276</v>
      </c>
      <c r="Q11" s="24">
        <v>0.844</v>
      </c>
      <c r="R11" s="22" t="s">
        <v>260</v>
      </c>
      <c r="S11" s="22" t="s">
        <v>33</v>
      </c>
      <c r="T11" s="22" t="s">
        <v>261</v>
      </c>
      <c r="U11" s="22" t="s">
        <v>33</v>
      </c>
      <c r="V11" s="22"/>
      <c r="W11" s="22"/>
      <c r="X11" s="22"/>
      <c r="Y11" s="22" t="s">
        <v>269</v>
      </c>
    </row>
    <row r="12" spans="1:25">
      <c r="B12" s="1" t="s">
        <v>18</v>
      </c>
      <c r="C12" s="1" t="s">
        <v>57</v>
      </c>
      <c r="D12" s="25" t="s">
        <v>147</v>
      </c>
      <c r="E12" s="6" t="s">
        <v>282</v>
      </c>
      <c r="F12" s="1" t="s">
        <v>283</v>
      </c>
      <c r="H12" s="1" t="s">
        <v>18</v>
      </c>
      <c r="I12" s="22" t="s">
        <v>284</v>
      </c>
      <c r="J12" s="22"/>
      <c r="K12" s="22" t="s">
        <v>264</v>
      </c>
      <c r="L12" s="22"/>
      <c r="M12" s="23" t="s">
        <v>258</v>
      </c>
      <c r="N12" s="22" t="s">
        <v>259</v>
      </c>
      <c r="O12" s="22" t="s">
        <v>285</v>
      </c>
      <c r="P12" s="22" t="s">
        <v>33</v>
      </c>
      <c r="Q12" s="24">
        <v>0.771</v>
      </c>
      <c r="R12" s="22" t="s">
        <v>33</v>
      </c>
      <c r="S12" s="22"/>
      <c r="T12" s="22"/>
      <c r="U12" s="22"/>
      <c r="V12" s="22" t="s">
        <v>286</v>
      </c>
      <c r="W12" s="22" t="s">
        <v>33</v>
      </c>
      <c r="X12" s="22"/>
      <c r="Y12" s="22" t="s">
        <v>261</v>
      </c>
    </row>
    <row r="13" spans="1:25">
      <c r="B13" s="6" t="s">
        <v>19</v>
      </c>
      <c r="C13" s="6" t="s">
        <v>75</v>
      </c>
      <c r="D13" s="6" t="s">
        <v>122</v>
      </c>
      <c r="E13" s="6" t="s">
        <v>287</v>
      </c>
      <c r="F13" s="6" t="s">
        <v>184</v>
      </c>
      <c r="H13" s="6" t="s">
        <v>19</v>
      </c>
      <c r="I13" s="6" t="s">
        <v>288</v>
      </c>
      <c r="J13" s="22"/>
      <c r="K13" s="26" t="s">
        <v>279</v>
      </c>
      <c r="L13" s="22"/>
      <c r="M13" s="27" t="s">
        <v>276</v>
      </c>
      <c r="N13" s="27" t="s">
        <v>276</v>
      </c>
      <c r="O13" s="26" t="s">
        <v>266</v>
      </c>
      <c r="P13" s="26" t="s">
        <v>289</v>
      </c>
      <c r="Q13" s="24">
        <v>0.734</v>
      </c>
      <c r="R13" s="22"/>
      <c r="S13" s="22"/>
      <c r="T13" s="22"/>
      <c r="U13" s="22"/>
      <c r="V13" s="26" t="s">
        <v>280</v>
      </c>
      <c r="W13" s="26" t="s">
        <v>267</v>
      </c>
      <c r="X13" s="26" t="s">
        <v>280</v>
      </c>
      <c r="Y13" s="26" t="s">
        <v>261</v>
      </c>
    </row>
    <row r="14" spans="1:25">
      <c r="B14" s="1" t="s">
        <v>20</v>
      </c>
      <c r="C14" s="1" t="s">
        <v>101</v>
      </c>
      <c r="D14" s="6" t="s">
        <v>57</v>
      </c>
      <c r="E14" s="6" t="s">
        <v>290</v>
      </c>
      <c r="F14" s="1" t="s">
        <v>40</v>
      </c>
      <c r="H14" s="6" t="s">
        <v>20</v>
      </c>
      <c r="I14" s="26" t="s">
        <v>274</v>
      </c>
      <c r="J14" s="22"/>
      <c r="K14" s="26" t="s">
        <v>269</v>
      </c>
      <c r="L14" s="22"/>
      <c r="M14" s="26" t="s">
        <v>291</v>
      </c>
      <c r="N14" s="26" t="s">
        <v>291</v>
      </c>
      <c r="O14" s="26" t="s">
        <v>291</v>
      </c>
      <c r="P14" s="22" t="s">
        <v>33</v>
      </c>
      <c r="Q14" s="24">
        <v>0.846</v>
      </c>
      <c r="R14" s="22"/>
      <c r="S14" s="22"/>
      <c r="T14" s="22"/>
      <c r="U14" s="22"/>
      <c r="V14" s="26" t="s">
        <v>292</v>
      </c>
      <c r="W14" s="22" t="s">
        <v>33</v>
      </c>
      <c r="X14" s="22"/>
      <c r="Y14" s="26" t="s">
        <v>261</v>
      </c>
    </row>
    <row r="15" spans="1:25">
      <c r="B15" s="6" t="s">
        <v>21</v>
      </c>
      <c r="C15" s="6" t="s">
        <v>46</v>
      </c>
      <c r="D15" s="6" t="s">
        <v>98</v>
      </c>
      <c r="E15" s="6" t="s">
        <v>293</v>
      </c>
      <c r="F15" s="6" t="s">
        <v>74</v>
      </c>
      <c r="H15" s="6" t="s">
        <v>21</v>
      </c>
      <c r="I15" s="26" t="s">
        <v>274</v>
      </c>
      <c r="J15" s="22"/>
      <c r="K15" s="26" t="s">
        <v>269</v>
      </c>
      <c r="L15" s="22"/>
      <c r="M15" s="26" t="s">
        <v>294</v>
      </c>
      <c r="N15" s="26" t="s">
        <v>295</v>
      </c>
      <c r="O15" s="26" t="s">
        <v>294</v>
      </c>
      <c r="P15" s="22"/>
      <c r="Q15" s="24">
        <v>0.722</v>
      </c>
      <c r="R15" s="22"/>
      <c r="S15" s="22"/>
      <c r="T15" s="22"/>
      <c r="U15" s="22"/>
      <c r="V15" s="22" t="s">
        <v>33</v>
      </c>
      <c r="W15" s="22"/>
      <c r="X15" s="22"/>
      <c r="Y15" s="26" t="s">
        <v>261</v>
      </c>
    </row>
    <row r="16" spans="1:25">
      <c r="B16" s="6" t="s">
        <v>22</v>
      </c>
      <c r="C16" s="6" t="s">
        <v>27</v>
      </c>
      <c r="D16" s="6" t="s">
        <v>75</v>
      </c>
      <c r="E16" s="6" t="s">
        <v>296</v>
      </c>
      <c r="F16" s="6" t="s">
        <v>79</v>
      </c>
      <c r="H16" s="6" t="s">
        <v>22</v>
      </c>
      <c r="I16" s="26" t="s">
        <v>297</v>
      </c>
      <c r="J16" s="22"/>
      <c r="K16" s="26" t="s">
        <v>264</v>
      </c>
      <c r="L16" s="22"/>
      <c r="M16" s="26" t="s">
        <v>292</v>
      </c>
      <c r="N16" s="26" t="s">
        <v>298</v>
      </c>
      <c r="O16" s="26" t="s">
        <v>298</v>
      </c>
      <c r="P16" s="22"/>
      <c r="Q16" s="26" t="s">
        <v>299</v>
      </c>
      <c r="R16" s="22"/>
      <c r="S16" s="22"/>
      <c r="T16" s="22"/>
      <c r="U16" s="22"/>
      <c r="V16" s="26" t="s">
        <v>275</v>
      </c>
      <c r="W16" s="22" t="s">
        <v>33</v>
      </c>
      <c r="X16" s="22"/>
      <c r="Y16" s="26" t="s">
        <v>268</v>
      </c>
    </row>
    <row r="17" spans="2:25">
      <c r="B17" s="6" t="s">
        <v>23</v>
      </c>
      <c r="C17" s="6" t="s">
        <v>27</v>
      </c>
      <c r="D17" s="6" t="s">
        <v>61</v>
      </c>
      <c r="E17" s="6" t="s">
        <v>296</v>
      </c>
      <c r="F17" s="6" t="s">
        <v>40</v>
      </c>
      <c r="H17" s="6" t="s">
        <v>23</v>
      </c>
      <c r="I17" s="26" t="s">
        <v>273</v>
      </c>
      <c r="J17" s="22"/>
      <c r="K17" s="26" t="s">
        <v>300</v>
      </c>
      <c r="L17" s="22"/>
      <c r="M17" s="28" t="s">
        <v>301</v>
      </c>
      <c r="N17" s="28" t="s">
        <v>302</v>
      </c>
      <c r="O17" s="28" t="s">
        <v>301</v>
      </c>
      <c r="P17" s="22"/>
      <c r="Q17" s="26" t="s">
        <v>303</v>
      </c>
      <c r="R17" s="22"/>
      <c r="S17" s="22"/>
      <c r="T17" s="22"/>
      <c r="U17" s="22"/>
      <c r="V17" s="22" t="s">
        <v>33</v>
      </c>
      <c r="W17" s="22"/>
      <c r="X17" s="22"/>
      <c r="Y17" s="26" t="s">
        <v>261</v>
      </c>
    </row>
    <row r="18" spans="2:25">
      <c r="B18" s="6" t="s">
        <v>24</v>
      </c>
      <c r="C18" s="6" t="s">
        <v>103</v>
      </c>
      <c r="D18" s="6" t="s">
        <v>116</v>
      </c>
      <c r="E18" s="6" t="s">
        <v>304</v>
      </c>
      <c r="F18" s="6" t="s">
        <v>105</v>
      </c>
      <c r="H18" s="6" t="s">
        <v>24</v>
      </c>
      <c r="I18" s="26" t="s">
        <v>305</v>
      </c>
      <c r="J18" s="26" t="s">
        <v>306</v>
      </c>
      <c r="K18" s="26" t="s">
        <v>307</v>
      </c>
      <c r="L18" s="26" t="s">
        <v>294</v>
      </c>
      <c r="M18" s="26" t="s">
        <v>280</v>
      </c>
      <c r="N18" s="26" t="s">
        <v>273</v>
      </c>
      <c r="O18" s="26" t="s">
        <v>271</v>
      </c>
      <c r="P18" s="22"/>
      <c r="Q18" s="26" t="s">
        <v>308</v>
      </c>
      <c r="R18" s="22"/>
      <c r="S18" s="22"/>
      <c r="T18" s="22"/>
      <c r="U18" s="22"/>
      <c r="V18" s="22"/>
      <c r="W18" s="22"/>
      <c r="X18" s="22"/>
      <c r="Y18" s="22" t="s">
        <v>33</v>
      </c>
    </row>
    <row r="19" spans="2:25">
      <c r="H19" s="29" t="s">
        <v>309</v>
      </c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</row>
  </sheetData>
  <mergeCells count="27">
    <mergeCell ref="B2:F2"/>
    <mergeCell ref="H2:Y2"/>
    <mergeCell ref="I3:J3"/>
    <mergeCell ref="K3:L3"/>
    <mergeCell ref="M3:P3"/>
    <mergeCell ref="R3:S3"/>
    <mergeCell ref="T3:U3"/>
    <mergeCell ref="V3:X3"/>
    <mergeCell ref="W12:X12"/>
    <mergeCell ref="W14:X14"/>
    <mergeCell ref="V15:X15"/>
    <mergeCell ref="W16:X16"/>
    <mergeCell ref="H19:Y19"/>
    <mergeCell ref="B3:B4"/>
    <mergeCell ref="C3:C4"/>
    <mergeCell ref="D3:D4"/>
    <mergeCell ref="H3:H4"/>
    <mergeCell ref="J5:J17"/>
    <mergeCell ref="L5:L17"/>
    <mergeCell ref="P8:P10"/>
    <mergeCell ref="P14:P18"/>
    <mergeCell ref="Q3:Q4"/>
    <mergeCell ref="Y3:Y4"/>
    <mergeCell ref="E3:F4"/>
    <mergeCell ref="V5:X11"/>
    <mergeCell ref="R12:U18"/>
    <mergeCell ref="V17:X18"/>
  </mergeCells>
  <pageMargins left="0.75" right="0.75" top="1" bottom="1" header="0.5" footer="0.5"/>
  <pageSetup paperSize="9" orientation="portrait" horizontalDpi="300" verticalDpi="3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77"/>
  <sheetViews>
    <sheetView workbookViewId="0">
      <selection activeCell="A1" sqref="A1"/>
    </sheetView>
  </sheetViews>
  <sheetFormatPr defaultColWidth="9" defaultRowHeight="13.5"/>
  <cols>
    <col min="1" max="1" width="9.5" customWidth="1"/>
    <col min="2" max="2" width="4.125" customWidth="1"/>
    <col min="3" max="3" width="38.875" customWidth="1"/>
    <col min="4" max="4" width="12" customWidth="1"/>
    <col min="5" max="5" width="6.875" customWidth="1"/>
    <col min="6" max="6" width="9.875" customWidth="1"/>
    <col min="7" max="7" width="14.125" customWidth="1"/>
    <col min="8" max="8" width="4.125" customWidth="1"/>
    <col min="9" max="9" width="6.75" customWidth="1"/>
    <col min="11" max="11" width="9.375"/>
    <col min="12" max="12" width="12.5" customWidth="1"/>
    <col min="13" max="15" width="8.5" customWidth="1"/>
    <col min="16" max="16" width="10" customWidth="1"/>
    <col min="18" max="18" width="12.125" customWidth="1"/>
    <col min="19" max="19" width="11.25" customWidth="1"/>
  </cols>
  <sheetData>
    <row r="1" spans="1:21">
      <c r="A1" t="s">
        <v>310</v>
      </c>
    </row>
    <row r="2" spans="1:21">
      <c r="B2" s="1" t="s">
        <v>311</v>
      </c>
      <c r="C2" s="1"/>
      <c r="D2" s="1"/>
      <c r="E2" s="1"/>
      <c r="F2" s="1"/>
      <c r="G2" s="1"/>
      <c r="H2" s="1"/>
      <c r="I2" s="1"/>
      <c r="L2" s="7" t="s">
        <v>312</v>
      </c>
      <c r="M2" s="7" t="s">
        <v>313</v>
      </c>
      <c r="N2" s="7" t="s">
        <v>314</v>
      </c>
      <c r="O2" s="7" t="s">
        <v>315</v>
      </c>
      <c r="P2" s="7" t="s">
        <v>316</v>
      </c>
      <c r="R2" s="7" t="s">
        <v>312</v>
      </c>
      <c r="S2" s="1" t="s">
        <v>236</v>
      </c>
      <c r="T2" s="7" t="s">
        <v>313</v>
      </c>
      <c r="U2" s="7" t="s">
        <v>314</v>
      </c>
    </row>
    <row r="3" spans="1:21">
      <c r="B3" s="1" t="s">
        <v>317</v>
      </c>
      <c r="C3" s="1" t="s">
        <v>318</v>
      </c>
      <c r="D3" s="1" t="s">
        <v>319</v>
      </c>
      <c r="E3" s="1" t="s">
        <v>320</v>
      </c>
      <c r="F3" s="1" t="s">
        <v>236</v>
      </c>
      <c r="G3" s="1" t="s">
        <v>321</v>
      </c>
      <c r="H3" s="1" t="s">
        <v>322</v>
      </c>
      <c r="I3" s="1" t="s">
        <v>323</v>
      </c>
      <c r="L3" s="7" t="s">
        <v>70</v>
      </c>
      <c r="M3" s="7">
        <f t="shared" ref="M3:M31" si="0">COUNTIF($D$4:$D$104,$L3)</f>
        <v>9</v>
      </c>
      <c r="N3" s="7">
        <f t="shared" ref="N3:N31" si="1">COUNTIF($D$106:$D$197,L3)</f>
        <v>4</v>
      </c>
      <c r="O3" s="4">
        <f t="array" ref="O3">MAX(IF(($D$4:$D$87)=$L3,$I$4:$I$87))</f>
        <v>0.927619047619048</v>
      </c>
      <c r="P3" s="7">
        <f t="array" ref="P3">MIN(IF(($D$4:$D$87)=$L3,$B$4:$B$87))</f>
        <v>14</v>
      </c>
      <c r="R3" s="7" t="s">
        <v>123</v>
      </c>
      <c r="S3" s="7" t="s">
        <v>11</v>
      </c>
      <c r="T3" s="7">
        <f t="shared" ref="T3:T34" si="2">COUNTIFS($D$4:$D$104,$R3,$F$4:$F$104,$S3)</f>
        <v>5</v>
      </c>
      <c r="U3" s="7">
        <f t="shared" ref="U3:U63" si="3">COUNTIFS($D$106:$D$197,$R3,$F$106:$F$197,$S3)</f>
        <v>2</v>
      </c>
    </row>
    <row r="4" ht="14.45" customHeight="1" spans="1:21">
      <c r="B4" s="1">
        <f>RANK(I4,$I$4:$I$197,0)</f>
        <v>1</v>
      </c>
      <c r="C4" s="2" t="s">
        <v>324</v>
      </c>
      <c r="D4" s="2" t="s">
        <v>132</v>
      </c>
      <c r="E4" s="2">
        <v>103.6</v>
      </c>
      <c r="F4" s="2" t="s">
        <v>12</v>
      </c>
      <c r="G4" s="2" t="s">
        <v>325</v>
      </c>
      <c r="H4" s="2">
        <v>108</v>
      </c>
      <c r="I4" s="3">
        <f>E4/H4</f>
        <v>0.959259259259259</v>
      </c>
      <c r="L4" s="7" t="s">
        <v>57</v>
      </c>
      <c r="M4" s="7">
        <f t="shared" si="0"/>
        <v>8</v>
      </c>
      <c r="N4" s="7">
        <f t="shared" si="1"/>
        <v>7</v>
      </c>
      <c r="O4" s="4">
        <f t="array" ref="O4">MAX(IF(($D$4:$D$87)=$L4,$I$4:$I$87))</f>
        <v>0.928</v>
      </c>
      <c r="P4" s="7">
        <f t="array" ref="P4">MIN(IF(($D$4:$D$87)=$L4,$B$4:$B$87))</f>
        <v>12</v>
      </c>
      <c r="R4" s="7" t="s">
        <v>70</v>
      </c>
      <c r="S4" s="7" t="s">
        <v>17</v>
      </c>
      <c r="T4" s="7">
        <f t="shared" si="2"/>
        <v>5</v>
      </c>
      <c r="U4" s="7">
        <f t="shared" si="3"/>
        <v>1</v>
      </c>
    </row>
    <row r="5" ht="14.45" customHeight="1" spans="1:21">
      <c r="B5" s="1">
        <f t="shared" ref="B5:B68" si="4">RANK(I5,$I$4:$I$197,0)</f>
        <v>2</v>
      </c>
      <c r="C5" s="2" t="s">
        <v>326</v>
      </c>
      <c r="D5" s="2" t="s">
        <v>113</v>
      </c>
      <c r="E5" s="2">
        <v>103.3</v>
      </c>
      <c r="F5" s="2" t="s">
        <v>12</v>
      </c>
      <c r="G5" s="2" t="s">
        <v>245</v>
      </c>
      <c r="H5" s="2">
        <v>108</v>
      </c>
      <c r="I5" s="3">
        <f t="shared" ref="I5:I55" si="5">E5/H5</f>
        <v>0.956481481481481</v>
      </c>
      <c r="L5" s="7" t="s">
        <v>66</v>
      </c>
      <c r="M5" s="7">
        <f t="shared" si="0"/>
        <v>6</v>
      </c>
      <c r="N5" s="7">
        <f t="shared" si="1"/>
        <v>5</v>
      </c>
      <c r="O5" s="4">
        <f t="array" ref="O5">MAX(IF(($D$4:$D$87)=$L5,$I$4:$I$87))</f>
        <v>0.927619047619048</v>
      </c>
      <c r="P5" s="7">
        <f t="array" ref="P5">MIN(IF(($D$4:$D$87)=$L5,$B$4:$B$87))</f>
        <v>14</v>
      </c>
      <c r="R5" s="7">
        <v>1168438795</v>
      </c>
      <c r="S5" s="7" t="s">
        <v>17</v>
      </c>
      <c r="T5" s="7">
        <f t="shared" si="2"/>
        <v>5</v>
      </c>
      <c r="U5" s="7">
        <f t="shared" si="3"/>
        <v>1</v>
      </c>
    </row>
    <row r="6" spans="1:21">
      <c r="B6" s="1">
        <f t="shared" si="4"/>
        <v>3</v>
      </c>
      <c r="C6" s="2" t="s">
        <v>327</v>
      </c>
      <c r="D6" s="2" t="s">
        <v>132</v>
      </c>
      <c r="E6" s="2">
        <v>95.5</v>
      </c>
      <c r="F6" s="2" t="s">
        <v>17</v>
      </c>
      <c r="G6" s="2" t="s">
        <v>328</v>
      </c>
      <c r="H6" s="2">
        <v>100</v>
      </c>
      <c r="I6" s="3">
        <f t="shared" si="5"/>
        <v>0.955</v>
      </c>
      <c r="L6" s="7" t="s">
        <v>132</v>
      </c>
      <c r="M6" s="7">
        <f t="shared" si="0"/>
        <v>6</v>
      </c>
      <c r="N6" s="7">
        <f t="shared" si="1"/>
        <v>2</v>
      </c>
      <c r="O6" s="4">
        <f t="array" ref="O6">MAX(IF(($D$4:$D$87)=$L6,$I$4:$I$87))</f>
        <v>0.959259259259259</v>
      </c>
      <c r="P6" s="7">
        <f t="array" ref="P6">MIN(IF(($D$4:$D$87)=$L6,$B$4:$B$87))</f>
        <v>1</v>
      </c>
      <c r="R6" s="7" t="s">
        <v>141</v>
      </c>
      <c r="S6" s="7" t="s">
        <v>16</v>
      </c>
      <c r="T6" s="7">
        <f t="shared" si="2"/>
        <v>5</v>
      </c>
      <c r="U6" s="7">
        <f t="shared" si="3"/>
        <v>1</v>
      </c>
    </row>
    <row r="7" ht="14.45" customHeight="1" spans="1:21">
      <c r="B7" s="1">
        <f t="shared" si="4"/>
        <v>4</v>
      </c>
      <c r="C7" s="17" t="s">
        <v>329</v>
      </c>
      <c r="D7" s="17" t="s">
        <v>147</v>
      </c>
      <c r="E7" s="17">
        <v>102.7</v>
      </c>
      <c r="F7" s="17" t="s">
        <v>18</v>
      </c>
      <c r="G7" s="17" t="s">
        <v>246</v>
      </c>
      <c r="H7" s="17">
        <v>108</v>
      </c>
      <c r="I7" s="3">
        <f t="shared" si="5"/>
        <v>0.950925925925926</v>
      </c>
      <c r="L7" s="7" t="s">
        <v>123</v>
      </c>
      <c r="M7" s="7">
        <f t="shared" si="0"/>
        <v>6</v>
      </c>
      <c r="N7" s="7">
        <f t="shared" si="1"/>
        <v>2</v>
      </c>
      <c r="O7" s="4">
        <f t="array" ref="O7">MAX(IF(($D$4:$D$87)=$L7,$I$4:$I$87))</f>
        <v>0.935238095238095</v>
      </c>
      <c r="P7" s="7">
        <f t="array" ref="P7">MIN(IF(($D$4:$D$87)=$L7,$B$4:$B$87))</f>
        <v>7</v>
      </c>
      <c r="R7" s="7" t="s">
        <v>132</v>
      </c>
      <c r="S7" s="7" t="s">
        <v>12</v>
      </c>
      <c r="T7" s="7">
        <f t="shared" si="2"/>
        <v>4</v>
      </c>
      <c r="U7" s="7">
        <f t="shared" si="3"/>
        <v>2</v>
      </c>
    </row>
    <row r="8" ht="14.45" customHeight="1" spans="1:21">
      <c r="B8" s="1">
        <f t="shared" si="4"/>
        <v>5</v>
      </c>
      <c r="C8" s="2" t="s">
        <v>330</v>
      </c>
      <c r="D8" s="2" t="s">
        <v>40</v>
      </c>
      <c r="E8" s="2">
        <v>102.6</v>
      </c>
      <c r="F8" s="2" t="s">
        <v>12</v>
      </c>
      <c r="G8" s="2" t="s">
        <v>325</v>
      </c>
      <c r="H8" s="2">
        <v>108</v>
      </c>
      <c r="I8" s="3">
        <f t="shared" si="5"/>
        <v>0.95</v>
      </c>
      <c r="L8" s="7">
        <v>123568024</v>
      </c>
      <c r="M8" s="7">
        <f t="shared" si="0"/>
        <v>5</v>
      </c>
      <c r="N8" s="7">
        <f t="shared" si="1"/>
        <v>6</v>
      </c>
      <c r="O8" s="4">
        <f t="array" ref="O8">MAX(IF(($D$4:$D$87)=$L8,$I$4:$I$87))</f>
        <v>0.910185185185185</v>
      </c>
      <c r="P8" s="7">
        <f t="array" ref="P8">MIN(IF(($D$4:$D$87)=$L8,$B$4:$B$87))</f>
        <v>43</v>
      </c>
      <c r="R8" s="7" t="s">
        <v>88</v>
      </c>
      <c r="S8" s="7" t="s">
        <v>14</v>
      </c>
      <c r="T8" s="7">
        <f t="shared" si="2"/>
        <v>4</v>
      </c>
      <c r="U8" s="7">
        <f t="shared" si="3"/>
        <v>0</v>
      </c>
    </row>
    <row r="9" ht="14.45" customHeight="1" spans="1:21">
      <c r="B9" s="1">
        <f t="shared" si="4"/>
        <v>6</v>
      </c>
      <c r="C9" s="2" t="s">
        <v>331</v>
      </c>
      <c r="D9" s="2" t="s">
        <v>113</v>
      </c>
      <c r="E9" s="2">
        <v>102</v>
      </c>
      <c r="F9" s="2" t="s">
        <v>12</v>
      </c>
      <c r="G9" s="2" t="s">
        <v>332</v>
      </c>
      <c r="H9" s="2">
        <v>108</v>
      </c>
      <c r="I9" s="3">
        <f t="shared" si="5"/>
        <v>0.944444444444444</v>
      </c>
      <c r="L9" s="7">
        <v>1168438795</v>
      </c>
      <c r="M9" s="7">
        <f t="shared" si="0"/>
        <v>5</v>
      </c>
      <c r="N9" s="7">
        <f t="shared" si="1"/>
        <v>4</v>
      </c>
      <c r="O9" s="4">
        <f t="array" ref="O9">MAX(IF(($D$4:$D$87)=$L9,$I$4:$I$87))</f>
        <v>0.919047619047619</v>
      </c>
      <c r="P9" s="7">
        <f t="array" ref="P9">MIN(IF(($D$4:$D$87)=$L9,$B$4:$B$87))</f>
        <v>24</v>
      </c>
      <c r="R9" s="7" t="s">
        <v>113</v>
      </c>
      <c r="S9" s="7" t="s">
        <v>12</v>
      </c>
      <c r="T9" s="7">
        <f t="shared" si="2"/>
        <v>4</v>
      </c>
      <c r="U9" s="7">
        <f t="shared" si="3"/>
        <v>0</v>
      </c>
    </row>
    <row r="10" ht="14.45" customHeight="1" spans="1:21">
      <c r="B10" s="1">
        <f t="shared" si="4"/>
        <v>7</v>
      </c>
      <c r="C10" s="2" t="s">
        <v>333</v>
      </c>
      <c r="D10" s="2" t="s">
        <v>123</v>
      </c>
      <c r="E10" s="2">
        <v>98.2</v>
      </c>
      <c r="F10" s="2" t="s">
        <v>11</v>
      </c>
      <c r="G10" s="2" t="s">
        <v>325</v>
      </c>
      <c r="H10" s="2">
        <v>105</v>
      </c>
      <c r="I10" s="3">
        <f t="shared" si="5"/>
        <v>0.935238095238095</v>
      </c>
      <c r="L10" s="7" t="s">
        <v>88</v>
      </c>
      <c r="M10" s="7">
        <f t="shared" si="0"/>
        <v>5</v>
      </c>
      <c r="N10" s="7">
        <f t="shared" si="1"/>
        <v>2</v>
      </c>
      <c r="O10" s="4">
        <f t="array" ref="O10">MAX(IF(($D$4:$D$87)=$L10,$I$4:$I$87))</f>
        <v>0.922857142857143</v>
      </c>
      <c r="P10" s="7">
        <f t="array" ref="P10">MIN(IF(($D$4:$D$87)=$L10,$B$4:$B$87))</f>
        <v>20</v>
      </c>
      <c r="R10" s="7" t="s">
        <v>147</v>
      </c>
      <c r="S10" s="7" t="s">
        <v>18</v>
      </c>
      <c r="T10" s="7">
        <f t="shared" si="2"/>
        <v>4</v>
      </c>
      <c r="U10" s="7">
        <f t="shared" si="3"/>
        <v>0</v>
      </c>
    </row>
    <row r="11" ht="14.45" customHeight="1" spans="1:21">
      <c r="B11" s="1">
        <f t="shared" si="4"/>
        <v>8</v>
      </c>
      <c r="C11" s="2" t="s">
        <v>334</v>
      </c>
      <c r="D11" s="2" t="s">
        <v>123</v>
      </c>
      <c r="E11" s="2">
        <v>93.2</v>
      </c>
      <c r="F11" s="2" t="s">
        <v>11</v>
      </c>
      <c r="G11" s="2" t="s">
        <v>247</v>
      </c>
      <c r="H11" s="2">
        <v>100</v>
      </c>
      <c r="I11" s="3">
        <f t="shared" si="5"/>
        <v>0.932</v>
      </c>
      <c r="L11" s="7" t="s">
        <v>141</v>
      </c>
      <c r="M11" s="7">
        <f t="shared" si="0"/>
        <v>5</v>
      </c>
      <c r="N11" s="7">
        <f t="shared" si="1"/>
        <v>1</v>
      </c>
      <c r="O11" s="4">
        <f t="array" ref="O11">MAX(IF(($D$4:$D$87)=$L11,$I$4:$I$87))</f>
        <v>0.918518518518519</v>
      </c>
      <c r="P11" s="7">
        <f t="array" ref="P11">MIN(IF(($D$4:$D$87)=$L11,$B$4:$B$87))</f>
        <v>26</v>
      </c>
      <c r="R11" s="7" t="s">
        <v>57</v>
      </c>
      <c r="S11" s="7" t="s">
        <v>16</v>
      </c>
      <c r="T11" s="7">
        <f t="shared" si="2"/>
        <v>3</v>
      </c>
      <c r="U11" s="7">
        <f t="shared" si="3"/>
        <v>3</v>
      </c>
    </row>
    <row r="12" ht="14.45" customHeight="1" spans="1:21">
      <c r="B12" s="1">
        <f t="shared" si="4"/>
        <v>9</v>
      </c>
      <c r="C12" s="2" t="s">
        <v>335</v>
      </c>
      <c r="D12" s="2" t="s">
        <v>40</v>
      </c>
      <c r="E12" s="2">
        <v>100.5</v>
      </c>
      <c r="F12" s="2" t="s">
        <v>12</v>
      </c>
      <c r="G12" s="2" t="s">
        <v>245</v>
      </c>
      <c r="H12" s="2">
        <v>108</v>
      </c>
      <c r="I12" s="3">
        <f t="shared" si="5"/>
        <v>0.930555555555556</v>
      </c>
      <c r="L12" s="7" t="s">
        <v>113</v>
      </c>
      <c r="M12" s="7">
        <f t="shared" si="0"/>
        <v>5</v>
      </c>
      <c r="N12" s="7">
        <f t="shared" si="1"/>
        <v>0</v>
      </c>
      <c r="O12" s="4">
        <f t="array" ref="O12">MAX(IF(($D$4:$D$87)=$L12,$I$4:$I$87))</f>
        <v>0.956481481481481</v>
      </c>
      <c r="P12" s="7">
        <f t="array" ref="P12">MIN(IF(($D$4:$D$87)=$L12,$B$4:$B$87))</f>
        <v>2</v>
      </c>
      <c r="R12" s="7" t="s">
        <v>47</v>
      </c>
      <c r="S12" s="7" t="s">
        <v>16</v>
      </c>
      <c r="T12" s="7">
        <f t="shared" si="2"/>
        <v>3</v>
      </c>
      <c r="U12" s="7">
        <f t="shared" si="3"/>
        <v>2</v>
      </c>
    </row>
    <row r="13" ht="14.45" customHeight="1" spans="1:21">
      <c r="B13" s="1">
        <f t="shared" si="4"/>
        <v>10</v>
      </c>
      <c r="C13" s="2" t="s">
        <v>336</v>
      </c>
      <c r="D13" s="2" t="s">
        <v>124</v>
      </c>
      <c r="E13" s="2">
        <v>93</v>
      </c>
      <c r="F13" s="2" t="s">
        <v>11</v>
      </c>
      <c r="G13" s="2" t="s">
        <v>337</v>
      </c>
      <c r="H13" s="2">
        <v>100</v>
      </c>
      <c r="I13" s="3">
        <f t="shared" si="5"/>
        <v>0.93</v>
      </c>
      <c r="L13" s="7" t="s">
        <v>53</v>
      </c>
      <c r="M13" s="7">
        <f t="shared" si="0"/>
        <v>4</v>
      </c>
      <c r="N13" s="7">
        <f t="shared" si="1"/>
        <v>5</v>
      </c>
      <c r="O13" s="4">
        <f t="array" ref="O13">MAX(IF(($D$4:$D$87)=$L13,$I$4:$I$87))</f>
        <v>0.908333333333333</v>
      </c>
      <c r="P13" s="7">
        <f t="array" ref="P13">MIN(IF(($D$4:$D$87)=$L13,$B$4:$B$87))</f>
        <v>47</v>
      </c>
      <c r="R13" s="7" t="s">
        <v>109</v>
      </c>
      <c r="S13" s="7" t="s">
        <v>11</v>
      </c>
      <c r="T13" s="7">
        <f t="shared" si="2"/>
        <v>3</v>
      </c>
      <c r="U13" s="7">
        <f t="shared" si="3"/>
        <v>0</v>
      </c>
    </row>
    <row r="14" ht="14.45" customHeight="1" spans="1:21">
      <c r="B14" s="1">
        <f t="shared" si="4"/>
        <v>11</v>
      </c>
      <c r="C14" s="2" t="s">
        <v>338</v>
      </c>
      <c r="D14" s="2" t="s">
        <v>109</v>
      </c>
      <c r="E14" s="2">
        <v>97.5</v>
      </c>
      <c r="F14" s="2" t="s">
        <v>11</v>
      </c>
      <c r="G14" s="2" t="s">
        <v>339</v>
      </c>
      <c r="H14" s="2">
        <v>105</v>
      </c>
      <c r="I14" s="3">
        <f t="shared" si="5"/>
        <v>0.928571428571429</v>
      </c>
      <c r="L14" s="7" t="s">
        <v>47</v>
      </c>
      <c r="M14" s="7">
        <f t="shared" si="0"/>
        <v>4</v>
      </c>
      <c r="N14" s="7">
        <f t="shared" si="1"/>
        <v>4</v>
      </c>
      <c r="O14" s="4">
        <f t="array" ref="O14">MAX(IF(($D$4:$D$87)=$L14,$I$4:$I$87))</f>
        <v>0.915238095238095</v>
      </c>
      <c r="P14" s="7">
        <f t="array" ref="P14">MIN(IF(($D$4:$D$87)=$L14,$B$4:$B$87))</f>
        <v>34</v>
      </c>
      <c r="R14" s="7" t="s">
        <v>40</v>
      </c>
      <c r="S14" s="7" t="s">
        <v>12</v>
      </c>
      <c r="T14" s="7">
        <f t="shared" si="2"/>
        <v>3</v>
      </c>
      <c r="U14" s="7">
        <f t="shared" si="3"/>
        <v>0</v>
      </c>
    </row>
    <row r="15" ht="14.45" customHeight="1" spans="1:21">
      <c r="B15" s="1">
        <f t="shared" si="4"/>
        <v>12</v>
      </c>
      <c r="C15" s="2" t="s">
        <v>340</v>
      </c>
      <c r="D15" s="2" t="s">
        <v>57</v>
      </c>
      <c r="E15" s="2">
        <v>92.8</v>
      </c>
      <c r="F15" s="2" t="s">
        <v>16</v>
      </c>
      <c r="G15" s="2" t="s">
        <v>341</v>
      </c>
      <c r="H15" s="2">
        <v>100</v>
      </c>
      <c r="I15" s="3">
        <f t="shared" si="5"/>
        <v>0.928</v>
      </c>
      <c r="L15" s="7" t="s">
        <v>109</v>
      </c>
      <c r="M15" s="7">
        <f t="shared" si="0"/>
        <v>4</v>
      </c>
      <c r="N15" s="7">
        <f t="shared" si="1"/>
        <v>1</v>
      </c>
      <c r="O15" s="4">
        <f t="array" ref="O15">MAX(IF(($D$4:$D$87)=$L15,$I$4:$I$87))</f>
        <v>0.928571428571429</v>
      </c>
      <c r="P15" s="7">
        <f t="array" ref="P15">MIN(IF(($D$4:$D$87)=$L15,$B$4:$B$87))</f>
        <v>11</v>
      </c>
      <c r="R15" s="7" t="s">
        <v>124</v>
      </c>
      <c r="S15" s="7" t="s">
        <v>11</v>
      </c>
      <c r="T15" s="7">
        <f t="shared" si="2"/>
        <v>2</v>
      </c>
      <c r="U15" s="7">
        <f t="shared" si="3"/>
        <v>4</v>
      </c>
    </row>
    <row r="16" ht="14.45" customHeight="1" spans="1:21">
      <c r="B16" s="1">
        <f t="shared" si="4"/>
        <v>13</v>
      </c>
      <c r="C16" s="17" t="s">
        <v>342</v>
      </c>
      <c r="D16" s="2" t="s">
        <v>57</v>
      </c>
      <c r="E16" s="17">
        <v>100.2</v>
      </c>
      <c r="F16" s="17" t="s">
        <v>18</v>
      </c>
      <c r="G16" s="17" t="s">
        <v>246</v>
      </c>
      <c r="H16" s="17">
        <v>108</v>
      </c>
      <c r="I16" s="18">
        <f t="shared" si="5"/>
        <v>0.927777777777778</v>
      </c>
      <c r="L16" s="7" t="s">
        <v>147</v>
      </c>
      <c r="M16" s="7">
        <f t="shared" si="0"/>
        <v>4</v>
      </c>
      <c r="N16" s="7">
        <f t="shared" si="1"/>
        <v>0</v>
      </c>
      <c r="O16" s="4">
        <f>MAX(IF(($D$4:$D$87)=$L16,$I$4:$I$87))</f>
        <v>0</v>
      </c>
      <c r="P16" s="7">
        <f t="array" ref="P16">MIN(IF(($D$4:$D$87)=$L16,$B$4:$B$87))</f>
        <v>4</v>
      </c>
      <c r="R16" s="7" t="s">
        <v>66</v>
      </c>
      <c r="S16" s="7" t="s">
        <v>13</v>
      </c>
      <c r="T16" s="7">
        <f t="shared" si="2"/>
        <v>2</v>
      </c>
      <c r="U16" s="7">
        <f t="shared" si="3"/>
        <v>3</v>
      </c>
    </row>
    <row r="17" spans="2:21">
      <c r="B17" s="1">
        <f t="shared" si="4"/>
        <v>14</v>
      </c>
      <c r="C17" s="2" t="s">
        <v>343</v>
      </c>
      <c r="D17" s="2" t="s">
        <v>107</v>
      </c>
      <c r="E17" s="2">
        <v>97.4</v>
      </c>
      <c r="F17" s="2" t="s">
        <v>11</v>
      </c>
      <c r="G17" s="2" t="s">
        <v>325</v>
      </c>
      <c r="H17" s="2">
        <v>105</v>
      </c>
      <c r="I17" s="3">
        <f t="shared" si="5"/>
        <v>0.927619047619048</v>
      </c>
      <c r="L17" s="7" t="s">
        <v>171</v>
      </c>
      <c r="M17" s="7">
        <f t="shared" si="0"/>
        <v>3</v>
      </c>
      <c r="N17" s="7">
        <f t="shared" si="1"/>
        <v>5</v>
      </c>
      <c r="O17" s="4">
        <f t="array" ref="O17">MAX(IF(($D$4:$D$87)=$L17,$I$4:$I$87))</f>
        <v>0.910185185185185</v>
      </c>
      <c r="P17" s="7">
        <f t="array" ref="P17">MIN(IF(($D$4:$D$87)=$L17,$B$4:$B$87))</f>
        <v>43</v>
      </c>
      <c r="R17" s="7">
        <v>123568024</v>
      </c>
      <c r="S17" s="7" t="s">
        <v>17</v>
      </c>
      <c r="T17" s="7">
        <f t="shared" si="2"/>
        <v>2</v>
      </c>
      <c r="U17" s="7">
        <f t="shared" si="3"/>
        <v>3</v>
      </c>
    </row>
    <row r="18" ht="14.45" customHeight="1" spans="2:21">
      <c r="B18" s="1">
        <f t="shared" si="4"/>
        <v>14</v>
      </c>
      <c r="C18" s="2" t="s">
        <v>344</v>
      </c>
      <c r="D18" s="2" t="s">
        <v>66</v>
      </c>
      <c r="E18" s="2">
        <v>97.4</v>
      </c>
      <c r="F18" s="2" t="s">
        <v>15</v>
      </c>
      <c r="G18" s="2" t="s">
        <v>345</v>
      </c>
      <c r="H18" s="2">
        <v>105</v>
      </c>
      <c r="I18" s="3">
        <f t="shared" si="5"/>
        <v>0.927619047619048</v>
      </c>
      <c r="L18" s="7" t="s">
        <v>184</v>
      </c>
      <c r="M18" s="7">
        <f t="shared" si="0"/>
        <v>3</v>
      </c>
      <c r="N18" s="7">
        <f t="shared" si="1"/>
        <v>1</v>
      </c>
      <c r="O18" s="4">
        <f t="array" ref="O18">MAX(IF(($D$4:$D$87)=$L18,$I$4:$I$87))</f>
        <v>0.920952380952381</v>
      </c>
      <c r="P18" s="7">
        <f t="array" ref="P18">MIN(IF(($D$4:$D$87)=$L18,$B$4:$B$87))</f>
        <v>21</v>
      </c>
      <c r="R18" s="7" t="s">
        <v>70</v>
      </c>
      <c r="S18" s="7" t="s">
        <v>15</v>
      </c>
      <c r="T18" s="7">
        <f t="shared" si="2"/>
        <v>2</v>
      </c>
      <c r="U18" s="7">
        <f t="shared" si="3"/>
        <v>2</v>
      </c>
    </row>
    <row r="19" spans="2:21">
      <c r="B19" s="1">
        <f t="shared" si="4"/>
        <v>14</v>
      </c>
      <c r="C19" s="2" t="s">
        <v>346</v>
      </c>
      <c r="D19" s="2" t="s">
        <v>70</v>
      </c>
      <c r="E19" s="2">
        <v>97.4</v>
      </c>
      <c r="F19" s="2" t="s">
        <v>17</v>
      </c>
      <c r="G19" s="2" t="s">
        <v>347</v>
      </c>
      <c r="H19" s="2">
        <v>105</v>
      </c>
      <c r="I19" s="3">
        <f t="shared" si="5"/>
        <v>0.927619047619048</v>
      </c>
      <c r="L19" s="7" t="s">
        <v>40</v>
      </c>
      <c r="M19" s="7">
        <f t="shared" si="0"/>
        <v>3</v>
      </c>
      <c r="N19" s="7">
        <f t="shared" si="1"/>
        <v>0</v>
      </c>
      <c r="O19" s="4">
        <f t="array" ref="O19">MAX(IF(($D$4:$D$87)=$L19,$I$4:$I$87))</f>
        <v>0.95</v>
      </c>
      <c r="P19" s="7">
        <f t="array" ref="P19">MIN(IF(($D$4:$D$87)=$L19,$B$4:$B$87))</f>
        <v>5</v>
      </c>
      <c r="R19" s="7">
        <v>123568024</v>
      </c>
      <c r="S19" s="7" t="s">
        <v>13</v>
      </c>
      <c r="T19" s="7">
        <f t="shared" si="2"/>
        <v>2</v>
      </c>
      <c r="U19" s="7">
        <f t="shared" si="3"/>
        <v>2</v>
      </c>
    </row>
    <row r="20" ht="14.45" customHeight="1" spans="2:21">
      <c r="B20" s="1">
        <f t="shared" si="4"/>
        <v>14</v>
      </c>
      <c r="C20" s="17" t="s">
        <v>348</v>
      </c>
      <c r="D20" s="17" t="s">
        <v>147</v>
      </c>
      <c r="E20" s="17">
        <v>97.4</v>
      </c>
      <c r="F20" s="17" t="s">
        <v>18</v>
      </c>
      <c r="G20" s="17" t="s">
        <v>241</v>
      </c>
      <c r="H20" s="2">
        <v>105</v>
      </c>
      <c r="I20" s="3">
        <f t="shared" si="5"/>
        <v>0.927619047619048</v>
      </c>
      <c r="L20" s="7" t="s">
        <v>124</v>
      </c>
      <c r="M20" s="7">
        <f t="shared" si="0"/>
        <v>2</v>
      </c>
      <c r="N20" s="7">
        <f t="shared" si="1"/>
        <v>4</v>
      </c>
      <c r="O20" s="4">
        <f t="array" ref="O20">MAX(IF(($D$4:$D$87)=$L20,$I$4:$I$87))</f>
        <v>0.93</v>
      </c>
      <c r="P20" s="7">
        <f t="array" ref="P20">MIN(IF(($D$4:$D$87)=$L20,$B$4:$B$87))</f>
        <v>10</v>
      </c>
      <c r="R20" s="7" t="s">
        <v>53</v>
      </c>
      <c r="S20" s="7" t="s">
        <v>16</v>
      </c>
      <c r="T20" s="7">
        <f t="shared" si="2"/>
        <v>2</v>
      </c>
      <c r="U20" s="7">
        <f t="shared" si="3"/>
        <v>2</v>
      </c>
    </row>
    <row r="21" ht="14.45" customHeight="1" spans="2:21">
      <c r="B21" s="1">
        <f t="shared" si="4"/>
        <v>18</v>
      </c>
      <c r="C21" s="2" t="s">
        <v>349</v>
      </c>
      <c r="D21" s="2" t="s">
        <v>70</v>
      </c>
      <c r="E21" s="2">
        <v>92.7</v>
      </c>
      <c r="F21" s="2" t="s">
        <v>17</v>
      </c>
      <c r="G21" s="2" t="s">
        <v>245</v>
      </c>
      <c r="H21" s="2">
        <v>100</v>
      </c>
      <c r="I21" s="3">
        <f t="shared" si="5"/>
        <v>0.927</v>
      </c>
      <c r="L21" s="7" t="s">
        <v>75</v>
      </c>
      <c r="M21" s="7">
        <f t="shared" si="0"/>
        <v>2</v>
      </c>
      <c r="N21" s="7">
        <f t="shared" si="1"/>
        <v>4</v>
      </c>
      <c r="O21" s="4">
        <f t="array" ref="O21">MAX(IF(($D$4:$D$87)=$L21,$I$4:$I$87))</f>
        <v>0.918095238095238</v>
      </c>
      <c r="P21" s="7">
        <f t="array" ref="P21">MIN(IF(($D$4:$D$87)=$L21,$B$4:$B$87))</f>
        <v>27</v>
      </c>
      <c r="R21" s="7" t="s">
        <v>53</v>
      </c>
      <c r="S21" s="7" t="s">
        <v>15</v>
      </c>
      <c r="T21" s="7">
        <f t="shared" si="2"/>
        <v>2</v>
      </c>
      <c r="U21" s="7">
        <f t="shared" si="3"/>
        <v>2</v>
      </c>
    </row>
    <row r="22" spans="2:21">
      <c r="B22" s="1">
        <f t="shared" si="4"/>
        <v>19</v>
      </c>
      <c r="C22" s="2" t="s">
        <v>350</v>
      </c>
      <c r="D22" s="2" t="s">
        <v>123</v>
      </c>
      <c r="E22" s="2">
        <v>97.2</v>
      </c>
      <c r="F22" s="2" t="s">
        <v>11</v>
      </c>
      <c r="G22" s="2" t="s">
        <v>351</v>
      </c>
      <c r="H22" s="2">
        <v>105</v>
      </c>
      <c r="I22" s="3">
        <f t="shared" si="5"/>
        <v>0.925714285714286</v>
      </c>
      <c r="L22" s="7" t="s">
        <v>94</v>
      </c>
      <c r="M22" s="7">
        <f t="shared" si="0"/>
        <v>2</v>
      </c>
      <c r="N22" s="7">
        <f t="shared" si="1"/>
        <v>1</v>
      </c>
      <c r="O22" s="4">
        <f t="array" ref="O22">MAX(IF(($D$4:$D$87)=$L22,$I$4:$I$87))</f>
        <v>0.906666666666667</v>
      </c>
      <c r="P22" s="7">
        <f t="array" ref="P22">MIN(IF(($D$4:$D$87)=$L22,$B$4:$B$87))</f>
        <v>51</v>
      </c>
      <c r="R22" s="7" t="s">
        <v>57</v>
      </c>
      <c r="S22" s="7" t="s">
        <v>18</v>
      </c>
      <c r="T22" s="7">
        <f t="shared" si="2"/>
        <v>2</v>
      </c>
      <c r="U22" s="7">
        <f t="shared" si="3"/>
        <v>2</v>
      </c>
    </row>
    <row r="23" spans="2:21">
      <c r="B23" s="1">
        <f t="shared" si="4"/>
        <v>20</v>
      </c>
      <c r="C23" s="2" t="s">
        <v>352</v>
      </c>
      <c r="D23" s="2" t="s">
        <v>88</v>
      </c>
      <c r="E23" s="2">
        <v>96.9</v>
      </c>
      <c r="F23" s="2" t="s">
        <v>14</v>
      </c>
      <c r="G23" s="2" t="s">
        <v>353</v>
      </c>
      <c r="H23" s="2">
        <v>105</v>
      </c>
      <c r="I23" s="3">
        <f t="shared" si="5"/>
        <v>0.922857142857143</v>
      </c>
      <c r="L23" s="7" t="s">
        <v>138</v>
      </c>
      <c r="M23" s="7">
        <f t="shared" si="0"/>
        <v>2</v>
      </c>
      <c r="N23" s="7">
        <f t="shared" si="1"/>
        <v>1</v>
      </c>
      <c r="O23" s="4">
        <f t="array" ref="O23">MAX(IF(($D$4:$D$87)=$L23,$I$4:$I$87))</f>
        <v>0.900925925925926</v>
      </c>
      <c r="P23" s="7">
        <f t="array" ref="P23">MIN(IF(($D$4:$D$87)=$L23,$B$4:$B$87))</f>
        <v>70</v>
      </c>
      <c r="R23" s="7" t="s">
        <v>57</v>
      </c>
      <c r="S23" s="7" t="s">
        <v>15</v>
      </c>
      <c r="T23" s="7">
        <f t="shared" si="2"/>
        <v>2</v>
      </c>
      <c r="U23" s="7">
        <f t="shared" si="3"/>
        <v>1</v>
      </c>
    </row>
    <row r="24" ht="14.45" customHeight="1" spans="2:21">
      <c r="B24" s="1">
        <f t="shared" si="4"/>
        <v>21</v>
      </c>
      <c r="C24" s="2" t="s">
        <v>354</v>
      </c>
      <c r="D24" s="2" t="s">
        <v>70</v>
      </c>
      <c r="E24" s="2">
        <v>96.7</v>
      </c>
      <c r="F24" s="2" t="s">
        <v>17</v>
      </c>
      <c r="G24" s="2" t="s">
        <v>355</v>
      </c>
      <c r="H24" s="2">
        <v>105</v>
      </c>
      <c r="I24" s="3">
        <f t="shared" si="5"/>
        <v>0.920952380952381</v>
      </c>
      <c r="L24" s="7" t="s">
        <v>116</v>
      </c>
      <c r="M24" s="7">
        <f t="shared" si="0"/>
        <v>2</v>
      </c>
      <c r="N24" s="7">
        <f t="shared" si="1"/>
        <v>0</v>
      </c>
      <c r="O24" s="4">
        <f t="array" ref="O24">MAX(IF(($D$4:$D$87)=$L24,$I$4:$I$87))</f>
        <v>0.915238095238095</v>
      </c>
      <c r="P24" s="7">
        <f t="array" ref="P24">MIN(IF(($D$4:$D$87)=$L24,$B$4:$B$87))</f>
        <v>34</v>
      </c>
      <c r="R24" s="7" t="s">
        <v>66</v>
      </c>
      <c r="S24" s="7" t="s">
        <v>11</v>
      </c>
      <c r="T24" s="7">
        <f t="shared" si="2"/>
        <v>2</v>
      </c>
      <c r="U24" s="7">
        <f t="shared" si="3"/>
        <v>1</v>
      </c>
    </row>
    <row r="25" spans="2:21">
      <c r="B25" s="1">
        <f t="shared" si="4"/>
        <v>21</v>
      </c>
      <c r="C25" s="2" t="s">
        <v>356</v>
      </c>
      <c r="D25" s="2" t="s">
        <v>184</v>
      </c>
      <c r="E25" s="2">
        <v>96.7</v>
      </c>
      <c r="F25" s="2" t="s">
        <v>17</v>
      </c>
      <c r="G25" s="2" t="s">
        <v>347</v>
      </c>
      <c r="H25" s="2">
        <v>105</v>
      </c>
      <c r="I25" s="3">
        <f t="shared" si="5"/>
        <v>0.920952380952381</v>
      </c>
      <c r="L25" s="7" t="s">
        <v>107</v>
      </c>
      <c r="M25" s="7">
        <f t="shared" si="0"/>
        <v>1</v>
      </c>
      <c r="N25" s="7">
        <f t="shared" si="1"/>
        <v>5</v>
      </c>
      <c r="O25" s="4">
        <f t="array" ref="O25">MAX(IF(($D$4:$D$87)=$L25,$I$4:$I$87))</f>
        <v>0.927619047619048</v>
      </c>
      <c r="P25" s="7">
        <f t="array" ref="P25">MIN(IF(($D$4:$D$87)=$L25,$B$4:$B$87))</f>
        <v>14</v>
      </c>
      <c r="R25" s="7" t="s">
        <v>138</v>
      </c>
      <c r="S25" s="7" t="s">
        <v>14</v>
      </c>
      <c r="T25" s="7">
        <f t="shared" si="2"/>
        <v>2</v>
      </c>
      <c r="U25" s="7">
        <f t="shared" si="3"/>
        <v>1</v>
      </c>
    </row>
    <row r="26" ht="14.45" customHeight="1" spans="2:21">
      <c r="B26" s="1">
        <f t="shared" si="4"/>
        <v>23</v>
      </c>
      <c r="C26" s="17" t="s">
        <v>357</v>
      </c>
      <c r="D26" s="2" t="s">
        <v>184</v>
      </c>
      <c r="E26" s="17">
        <v>99.3</v>
      </c>
      <c r="F26" s="17" t="s">
        <v>18</v>
      </c>
      <c r="G26" s="17" t="s">
        <v>246</v>
      </c>
      <c r="H26" s="17">
        <v>108</v>
      </c>
      <c r="I26" s="18">
        <f t="shared" si="5"/>
        <v>0.919444444444444</v>
      </c>
      <c r="L26" s="7" t="s">
        <v>91</v>
      </c>
      <c r="M26" s="7">
        <f t="shared" si="0"/>
        <v>1</v>
      </c>
      <c r="N26" s="7">
        <f t="shared" si="1"/>
        <v>2</v>
      </c>
      <c r="O26" s="4">
        <f t="array" ref="O26">MAX(IF(($D$4:$D$87)=$L26,$I$4:$I$87))</f>
        <v>0.899</v>
      </c>
      <c r="P26" s="7">
        <f t="array" ref="P26">MIN(IF(($D$4:$D$87)=$L26,$B$4:$B$87))</f>
        <v>75</v>
      </c>
      <c r="R26" s="7" t="s">
        <v>75</v>
      </c>
      <c r="S26" s="7" t="s">
        <v>18</v>
      </c>
      <c r="T26" s="7">
        <f t="shared" si="2"/>
        <v>2</v>
      </c>
      <c r="U26" s="7">
        <f t="shared" si="3"/>
        <v>1</v>
      </c>
    </row>
    <row r="27" ht="14.45" customHeight="1" spans="2:21">
      <c r="B27" s="1">
        <f t="shared" si="4"/>
        <v>24</v>
      </c>
      <c r="C27" s="2" t="s">
        <v>358</v>
      </c>
      <c r="D27" s="2" t="s">
        <v>123</v>
      </c>
      <c r="E27" s="2">
        <v>96.5</v>
      </c>
      <c r="F27" s="2" t="s">
        <v>12</v>
      </c>
      <c r="G27" s="2" t="s">
        <v>328</v>
      </c>
      <c r="H27" s="2">
        <v>105</v>
      </c>
      <c r="I27" s="3">
        <f t="shared" si="5"/>
        <v>0.919047619047619</v>
      </c>
      <c r="L27" s="7" t="s">
        <v>97</v>
      </c>
      <c r="M27" s="7">
        <f t="shared" si="0"/>
        <v>1</v>
      </c>
      <c r="N27" s="7">
        <f t="shared" si="1"/>
        <v>1</v>
      </c>
      <c r="O27" s="4">
        <f t="array" ref="O27">MAX(IF(($D$4:$D$87)=$L27,$I$4:$I$87))</f>
        <v>0.916</v>
      </c>
      <c r="P27" s="7">
        <f t="array" ref="P27">MIN(IF(($D$4:$D$87)=$L27,$B$4:$B$87))</f>
        <v>33</v>
      </c>
      <c r="R27" s="7" t="s">
        <v>66</v>
      </c>
      <c r="S27" s="7" t="s">
        <v>15</v>
      </c>
      <c r="T27" s="7">
        <f t="shared" si="2"/>
        <v>2</v>
      </c>
      <c r="U27" s="7">
        <f t="shared" si="3"/>
        <v>0</v>
      </c>
    </row>
    <row r="28" ht="14.45" customHeight="1" spans="2:21">
      <c r="B28" s="1">
        <f t="shared" si="4"/>
        <v>24</v>
      </c>
      <c r="C28" s="2" t="s">
        <v>359</v>
      </c>
      <c r="D28" s="2">
        <v>1168438795</v>
      </c>
      <c r="E28" s="2">
        <v>96.5</v>
      </c>
      <c r="F28" s="2" t="s">
        <v>17</v>
      </c>
      <c r="G28" s="2" t="s">
        <v>355</v>
      </c>
      <c r="H28" s="2">
        <v>105</v>
      </c>
      <c r="I28" s="3">
        <f t="shared" si="5"/>
        <v>0.919047619047619</v>
      </c>
      <c r="L28" s="7" t="s">
        <v>126</v>
      </c>
      <c r="M28" s="7">
        <f t="shared" si="0"/>
        <v>1</v>
      </c>
      <c r="N28" s="7">
        <f t="shared" si="1"/>
        <v>1</v>
      </c>
      <c r="O28" s="4">
        <f t="array" ref="O28">MAX(IF(($D$4:$D$87)=$L28,$I$4:$I$87))</f>
        <v>0.898095238095238</v>
      </c>
      <c r="P28" s="7">
        <f t="array" ref="P28">MIN(IF(($D$4:$D$87)=$L28,$B$4:$B$87))</f>
        <v>77</v>
      </c>
      <c r="R28" s="7" t="s">
        <v>184</v>
      </c>
      <c r="S28" s="7" t="s">
        <v>17</v>
      </c>
      <c r="T28" s="7">
        <f t="shared" si="2"/>
        <v>2</v>
      </c>
      <c r="U28" s="7">
        <f t="shared" si="3"/>
        <v>0</v>
      </c>
    </row>
    <row r="29" spans="2:21">
      <c r="B29" s="1">
        <f t="shared" si="4"/>
        <v>26</v>
      </c>
      <c r="C29" s="2" t="s">
        <v>360</v>
      </c>
      <c r="D29" s="2" t="s">
        <v>141</v>
      </c>
      <c r="E29" s="2">
        <v>99.2</v>
      </c>
      <c r="F29" s="2" t="s">
        <v>16</v>
      </c>
      <c r="G29" s="2" t="s">
        <v>332</v>
      </c>
      <c r="H29" s="2">
        <v>108</v>
      </c>
      <c r="I29" s="3">
        <f t="shared" si="5"/>
        <v>0.918518518518519</v>
      </c>
      <c r="L29" s="7" t="s">
        <v>118</v>
      </c>
      <c r="M29" s="7">
        <f t="shared" si="0"/>
        <v>1</v>
      </c>
      <c r="N29" s="7">
        <f t="shared" si="1"/>
        <v>1</v>
      </c>
      <c r="O29" s="4">
        <f t="array" ref="O29">MAX(IF(($D$4:$D$87)=$L29,$I$4:$I$87))</f>
        <v>0</v>
      </c>
      <c r="P29" s="7">
        <f t="array" ref="P29">MIN(IF(($D$4:$D$87)=$L29,$B$4:$B$87))</f>
        <v>0</v>
      </c>
      <c r="R29" s="7" t="s">
        <v>171</v>
      </c>
      <c r="S29" s="7" t="s">
        <v>15</v>
      </c>
      <c r="T29" s="7">
        <f t="shared" si="2"/>
        <v>1</v>
      </c>
      <c r="U29" s="7">
        <f t="shared" si="3"/>
        <v>4</v>
      </c>
    </row>
    <row r="30" ht="14.45" customHeight="1" spans="2:21">
      <c r="B30" s="1">
        <f t="shared" si="4"/>
        <v>27</v>
      </c>
      <c r="C30" s="17" t="s">
        <v>361</v>
      </c>
      <c r="D30" s="17" t="s">
        <v>75</v>
      </c>
      <c r="E30" s="17">
        <v>96.4</v>
      </c>
      <c r="F30" s="17" t="s">
        <v>18</v>
      </c>
      <c r="G30" s="17" t="s">
        <v>362</v>
      </c>
      <c r="H30" s="17">
        <v>105</v>
      </c>
      <c r="I30" s="18">
        <f t="shared" si="5"/>
        <v>0.918095238095238</v>
      </c>
      <c r="L30" s="7" t="s">
        <v>111</v>
      </c>
      <c r="M30" s="7">
        <f t="shared" si="0"/>
        <v>1</v>
      </c>
      <c r="N30" s="7">
        <f t="shared" si="1"/>
        <v>0</v>
      </c>
      <c r="O30" s="4">
        <f t="array" ref="O30">MAX(IF(($D$4:$D$87)=$L30,$I$4:$I$87))</f>
        <v>0.917142857142857</v>
      </c>
      <c r="P30" s="7">
        <f t="array" ref="P30">MIN(IF(($D$4:$D$87)=$L30,$B$4:$B$87))</f>
        <v>30</v>
      </c>
      <c r="R30" s="7" t="s">
        <v>107</v>
      </c>
      <c r="S30" s="7" t="s">
        <v>11</v>
      </c>
      <c r="T30" s="7">
        <f t="shared" si="2"/>
        <v>1</v>
      </c>
      <c r="U30" s="7">
        <f t="shared" si="3"/>
        <v>3</v>
      </c>
    </row>
    <row r="31" ht="14.45" customHeight="1" spans="2:21">
      <c r="B31" s="1">
        <f t="shared" si="4"/>
        <v>27</v>
      </c>
      <c r="C31" s="2" t="s">
        <v>363</v>
      </c>
      <c r="D31" s="2" t="s">
        <v>147</v>
      </c>
      <c r="E31" s="2">
        <v>96.4</v>
      </c>
      <c r="F31" s="2" t="s">
        <v>18</v>
      </c>
      <c r="G31" s="2" t="s">
        <v>364</v>
      </c>
      <c r="H31" s="2">
        <v>105</v>
      </c>
      <c r="I31" s="3">
        <f t="shared" si="5"/>
        <v>0.918095238095238</v>
      </c>
      <c r="L31" s="19" t="s">
        <v>120</v>
      </c>
      <c r="M31" s="7">
        <f t="shared" si="0"/>
        <v>0</v>
      </c>
      <c r="N31" s="7">
        <f t="shared" si="1"/>
        <v>1</v>
      </c>
      <c r="O31" s="12">
        <f>MAX(IF(($D$4:$D$87)=$L31,$I$4:$I$87))</f>
        <v>0</v>
      </c>
      <c r="P31" s="11">
        <f t="array" ref="P31">MIN(IF(($D$4:$D$87)=$L31,$B$4:$B$87))</f>
        <v>0</v>
      </c>
      <c r="R31" s="7" t="s">
        <v>47</v>
      </c>
      <c r="S31" s="7" t="s">
        <v>14</v>
      </c>
      <c r="T31" s="7">
        <f t="shared" si="2"/>
        <v>1</v>
      </c>
      <c r="U31" s="7">
        <f t="shared" si="3"/>
        <v>2</v>
      </c>
    </row>
    <row r="32" ht="14.45" customHeight="1" spans="2:21">
      <c r="B32" s="1">
        <f t="shared" si="4"/>
        <v>29</v>
      </c>
      <c r="C32" s="2" t="s">
        <v>365</v>
      </c>
      <c r="D32" s="2">
        <v>1168438795</v>
      </c>
      <c r="E32" s="2">
        <v>91.8</v>
      </c>
      <c r="F32" s="2" t="s">
        <v>17</v>
      </c>
      <c r="G32" s="2" t="s">
        <v>245</v>
      </c>
      <c r="H32" s="2">
        <v>100</v>
      </c>
      <c r="I32" s="3">
        <f t="shared" si="5"/>
        <v>0.918</v>
      </c>
      <c r="R32" s="7" t="s">
        <v>88</v>
      </c>
      <c r="S32" s="7" t="s">
        <v>13</v>
      </c>
      <c r="T32" s="7">
        <f t="shared" si="2"/>
        <v>1</v>
      </c>
      <c r="U32" s="7">
        <f t="shared" si="3"/>
        <v>2</v>
      </c>
    </row>
    <row r="33" spans="2:21">
      <c r="B33" s="1">
        <f t="shared" si="4"/>
        <v>30</v>
      </c>
      <c r="C33" s="2" t="s">
        <v>366</v>
      </c>
      <c r="D33" s="2" t="s">
        <v>113</v>
      </c>
      <c r="E33" s="2">
        <v>96.3</v>
      </c>
      <c r="F33" s="2" t="s">
        <v>12</v>
      </c>
      <c r="G33" s="2" t="s">
        <v>339</v>
      </c>
      <c r="H33" s="2">
        <v>105</v>
      </c>
      <c r="I33" s="3">
        <f t="shared" si="5"/>
        <v>0.917142857142857</v>
      </c>
      <c r="R33" s="7" t="s">
        <v>91</v>
      </c>
      <c r="S33" s="7" t="s">
        <v>13</v>
      </c>
      <c r="T33" s="7">
        <f t="shared" si="2"/>
        <v>1</v>
      </c>
      <c r="U33" s="7">
        <f t="shared" si="3"/>
        <v>2</v>
      </c>
    </row>
    <row r="34" ht="14.45" customHeight="1" spans="2:21">
      <c r="B34" s="1">
        <f t="shared" si="4"/>
        <v>30</v>
      </c>
      <c r="C34" s="2" t="s">
        <v>367</v>
      </c>
      <c r="D34" s="2" t="s">
        <v>113</v>
      </c>
      <c r="E34" s="2">
        <v>96.3</v>
      </c>
      <c r="F34" s="2" t="s">
        <v>12</v>
      </c>
      <c r="G34" s="2" t="s">
        <v>345</v>
      </c>
      <c r="H34" s="2">
        <v>105</v>
      </c>
      <c r="I34" s="3">
        <f t="shared" si="5"/>
        <v>0.917142857142857</v>
      </c>
      <c r="R34" s="7" t="s">
        <v>70</v>
      </c>
      <c r="S34" s="7" t="s">
        <v>13</v>
      </c>
      <c r="T34" s="7">
        <f t="shared" si="2"/>
        <v>1</v>
      </c>
      <c r="U34" s="7">
        <f t="shared" si="3"/>
        <v>1</v>
      </c>
    </row>
    <row r="35" ht="14.45" customHeight="1" spans="2:21">
      <c r="B35" s="1">
        <f t="shared" si="4"/>
        <v>30</v>
      </c>
      <c r="C35" s="2" t="s">
        <v>368</v>
      </c>
      <c r="D35" s="2" t="s">
        <v>111</v>
      </c>
      <c r="E35" s="2">
        <v>96.3</v>
      </c>
      <c r="F35" s="2" t="s">
        <v>12</v>
      </c>
      <c r="G35" s="2" t="s">
        <v>345</v>
      </c>
      <c r="H35" s="2">
        <v>105</v>
      </c>
      <c r="I35" s="3">
        <f t="shared" si="5"/>
        <v>0.917142857142857</v>
      </c>
      <c r="R35" s="7" t="s">
        <v>57</v>
      </c>
      <c r="S35" s="7" t="s">
        <v>17</v>
      </c>
      <c r="T35" s="7">
        <f t="shared" ref="T35:T63" si="6">COUNTIFS($D$4:$D$104,$R35,$F$4:$F$104,$S35)</f>
        <v>1</v>
      </c>
      <c r="U35" s="7">
        <f t="shared" si="3"/>
        <v>1</v>
      </c>
    </row>
    <row r="36" ht="14.45" customHeight="1" spans="2:21">
      <c r="B36" s="1">
        <f t="shared" si="4"/>
        <v>33</v>
      </c>
      <c r="C36" s="2" t="s">
        <v>369</v>
      </c>
      <c r="D36" s="2" t="s">
        <v>97</v>
      </c>
      <c r="E36" s="2">
        <v>91.6</v>
      </c>
      <c r="F36" s="2" t="s">
        <v>17</v>
      </c>
      <c r="G36" s="2" t="s">
        <v>245</v>
      </c>
      <c r="H36" s="2">
        <v>100</v>
      </c>
      <c r="I36" s="3">
        <f t="shared" si="5"/>
        <v>0.916</v>
      </c>
      <c r="R36" s="7">
        <v>123568024</v>
      </c>
      <c r="S36" s="7" t="s">
        <v>11</v>
      </c>
      <c r="T36" s="7">
        <f t="shared" si="6"/>
        <v>1</v>
      </c>
      <c r="U36" s="7">
        <f t="shared" si="3"/>
        <v>1</v>
      </c>
    </row>
    <row r="37" ht="14.45" customHeight="1" spans="2:21">
      <c r="B37" s="1">
        <f t="shared" si="4"/>
        <v>34</v>
      </c>
      <c r="C37" s="2" t="s">
        <v>370</v>
      </c>
      <c r="D37" s="2" t="s">
        <v>116</v>
      </c>
      <c r="E37" s="2">
        <v>96.1</v>
      </c>
      <c r="F37" s="2" t="s">
        <v>15</v>
      </c>
      <c r="G37" s="2" t="s">
        <v>328</v>
      </c>
      <c r="H37" s="2">
        <v>105</v>
      </c>
      <c r="I37" s="3">
        <f t="shared" si="5"/>
        <v>0.915238095238095</v>
      </c>
      <c r="R37" s="7" t="s">
        <v>109</v>
      </c>
      <c r="S37" s="7" t="s">
        <v>12</v>
      </c>
      <c r="T37" s="7">
        <f t="shared" si="6"/>
        <v>1</v>
      </c>
      <c r="U37" s="7">
        <f t="shared" si="3"/>
        <v>1</v>
      </c>
    </row>
    <row r="38" spans="2:21">
      <c r="B38" s="1">
        <f t="shared" si="4"/>
        <v>34</v>
      </c>
      <c r="C38" s="2" t="s">
        <v>371</v>
      </c>
      <c r="D38" s="2" t="s">
        <v>47</v>
      </c>
      <c r="E38" s="2">
        <v>96.1</v>
      </c>
      <c r="F38" s="2" t="s">
        <v>16</v>
      </c>
      <c r="G38" s="2" t="s">
        <v>339</v>
      </c>
      <c r="H38" s="2">
        <v>105</v>
      </c>
      <c r="I38" s="3">
        <f t="shared" si="5"/>
        <v>0.915238095238095</v>
      </c>
      <c r="R38" s="7" t="s">
        <v>171</v>
      </c>
      <c r="S38" s="7" t="s">
        <v>17</v>
      </c>
      <c r="T38" s="7">
        <f t="shared" si="6"/>
        <v>1</v>
      </c>
      <c r="U38" s="7">
        <f t="shared" si="3"/>
        <v>1</v>
      </c>
    </row>
    <row r="39" ht="14.45" customHeight="1" spans="2:21">
      <c r="B39" s="1">
        <f t="shared" si="4"/>
        <v>36</v>
      </c>
      <c r="C39" s="2" t="s">
        <v>372</v>
      </c>
      <c r="D39" s="2" t="s">
        <v>66</v>
      </c>
      <c r="E39" s="2">
        <v>91.5</v>
      </c>
      <c r="F39" s="2" t="s">
        <v>13</v>
      </c>
      <c r="G39" s="2" t="s">
        <v>351</v>
      </c>
      <c r="H39" s="2">
        <v>100</v>
      </c>
      <c r="I39" s="3">
        <f t="shared" si="5"/>
        <v>0.915</v>
      </c>
      <c r="R39" s="7" t="s">
        <v>94</v>
      </c>
      <c r="S39" s="7" t="s">
        <v>14</v>
      </c>
      <c r="T39" s="7">
        <f t="shared" si="6"/>
        <v>1</v>
      </c>
      <c r="U39" s="7">
        <f t="shared" si="3"/>
        <v>1</v>
      </c>
    </row>
    <row r="40" spans="2:21">
      <c r="B40" s="1">
        <f t="shared" si="4"/>
        <v>36</v>
      </c>
      <c r="C40" s="2" t="s">
        <v>373</v>
      </c>
      <c r="D40" s="2" t="s">
        <v>88</v>
      </c>
      <c r="E40" s="2">
        <v>91.5</v>
      </c>
      <c r="F40" s="2" t="s">
        <v>13</v>
      </c>
      <c r="G40" s="2" t="s">
        <v>345</v>
      </c>
      <c r="H40" s="2">
        <v>100</v>
      </c>
      <c r="I40" s="3">
        <f t="shared" si="5"/>
        <v>0.915</v>
      </c>
      <c r="R40" s="7" t="s">
        <v>97</v>
      </c>
      <c r="S40" s="7" t="s">
        <v>17</v>
      </c>
      <c r="T40" s="7">
        <f t="shared" si="6"/>
        <v>1</v>
      </c>
      <c r="U40" s="7">
        <f t="shared" si="3"/>
        <v>1</v>
      </c>
    </row>
    <row r="41" ht="14.45" customHeight="1" spans="2:21">
      <c r="B41" s="1">
        <f t="shared" si="4"/>
        <v>38</v>
      </c>
      <c r="C41" s="2" t="s">
        <v>374</v>
      </c>
      <c r="D41" s="2">
        <v>1168438795</v>
      </c>
      <c r="E41" s="2">
        <v>98.8</v>
      </c>
      <c r="F41" s="2" t="s">
        <v>17</v>
      </c>
      <c r="G41" s="2" t="s">
        <v>247</v>
      </c>
      <c r="H41" s="2">
        <v>108</v>
      </c>
      <c r="I41" s="3">
        <f t="shared" si="5"/>
        <v>0.914814814814815</v>
      </c>
      <c r="R41" s="7" t="s">
        <v>126</v>
      </c>
      <c r="S41" s="7" t="s">
        <v>11</v>
      </c>
      <c r="T41" s="7">
        <f t="shared" si="6"/>
        <v>1</v>
      </c>
      <c r="U41" s="7">
        <f t="shared" si="3"/>
        <v>1</v>
      </c>
    </row>
    <row r="42" spans="2:21">
      <c r="B42" s="1">
        <f t="shared" si="4"/>
        <v>39</v>
      </c>
      <c r="C42" s="2" t="s">
        <v>375</v>
      </c>
      <c r="D42" s="2" t="s">
        <v>132</v>
      </c>
      <c r="E42" s="2">
        <v>95.9</v>
      </c>
      <c r="F42" s="2" t="s">
        <v>12</v>
      </c>
      <c r="G42" s="2" t="s">
        <v>345</v>
      </c>
      <c r="H42" s="2">
        <v>105</v>
      </c>
      <c r="I42" s="3">
        <f t="shared" si="5"/>
        <v>0.913333333333333</v>
      </c>
      <c r="R42" s="7" t="s">
        <v>184</v>
      </c>
      <c r="S42" s="7" t="s">
        <v>18</v>
      </c>
      <c r="T42" s="7">
        <f t="shared" si="6"/>
        <v>1</v>
      </c>
      <c r="U42" s="7">
        <f t="shared" si="3"/>
        <v>1</v>
      </c>
    </row>
    <row r="43" ht="14.45" customHeight="1" spans="2:21">
      <c r="B43" s="1">
        <f t="shared" si="4"/>
        <v>40</v>
      </c>
      <c r="C43" s="2" t="s">
        <v>376</v>
      </c>
      <c r="D43" s="2" t="s">
        <v>70</v>
      </c>
      <c r="E43" s="2">
        <v>98.6</v>
      </c>
      <c r="F43" s="2" t="s">
        <v>17</v>
      </c>
      <c r="G43" s="2" t="s">
        <v>247</v>
      </c>
      <c r="H43" s="2">
        <v>108</v>
      </c>
      <c r="I43" s="3">
        <f t="shared" si="5"/>
        <v>0.912962962962963</v>
      </c>
      <c r="R43" s="7" t="s">
        <v>70</v>
      </c>
      <c r="S43" s="7" t="s">
        <v>14</v>
      </c>
      <c r="T43" s="7">
        <f t="shared" si="6"/>
        <v>1</v>
      </c>
      <c r="U43" s="7">
        <f t="shared" si="3"/>
        <v>0</v>
      </c>
    </row>
    <row r="44" spans="2:21">
      <c r="B44" s="1">
        <f t="shared" si="4"/>
        <v>41</v>
      </c>
      <c r="C44" s="2" t="s">
        <v>377</v>
      </c>
      <c r="D44" s="2" t="s">
        <v>70</v>
      </c>
      <c r="E44" s="2">
        <v>95.7</v>
      </c>
      <c r="F44" s="2" t="s">
        <v>14</v>
      </c>
      <c r="G44" s="2" t="s">
        <v>325</v>
      </c>
      <c r="H44" s="2">
        <v>105</v>
      </c>
      <c r="I44" s="3">
        <f t="shared" si="5"/>
        <v>0.911428571428571</v>
      </c>
      <c r="R44" s="7" t="s">
        <v>132</v>
      </c>
      <c r="S44" s="7" t="s">
        <v>17</v>
      </c>
      <c r="T44" s="7">
        <f t="shared" si="6"/>
        <v>1</v>
      </c>
      <c r="U44" s="7">
        <f t="shared" si="3"/>
        <v>0</v>
      </c>
    </row>
    <row r="45" ht="14.45" customHeight="1" spans="2:21">
      <c r="B45" s="1">
        <f t="shared" si="4"/>
        <v>42</v>
      </c>
      <c r="C45" s="2" t="s">
        <v>378</v>
      </c>
      <c r="D45" s="2">
        <v>1168438795</v>
      </c>
      <c r="E45" s="2">
        <v>95.6</v>
      </c>
      <c r="F45" s="2" t="s">
        <v>17</v>
      </c>
      <c r="G45" s="2" t="s">
        <v>347</v>
      </c>
      <c r="H45" s="2">
        <v>105</v>
      </c>
      <c r="I45" s="3">
        <f t="shared" si="5"/>
        <v>0.91047619047619</v>
      </c>
      <c r="R45" s="7" t="s">
        <v>132</v>
      </c>
      <c r="S45" s="7" t="s">
        <v>11</v>
      </c>
      <c r="T45" s="7">
        <f t="shared" si="6"/>
        <v>1</v>
      </c>
      <c r="U45" s="7">
        <f t="shared" si="3"/>
        <v>0</v>
      </c>
    </row>
    <row r="46" ht="14.45" customHeight="1" spans="2:21">
      <c r="B46" s="1">
        <f t="shared" si="4"/>
        <v>43</v>
      </c>
      <c r="C46" s="2" t="s">
        <v>379</v>
      </c>
      <c r="D46" s="2" t="s">
        <v>171</v>
      </c>
      <c r="E46" s="2">
        <v>98.3</v>
      </c>
      <c r="F46" s="2" t="s">
        <v>15</v>
      </c>
      <c r="G46" s="2" t="s">
        <v>332</v>
      </c>
      <c r="H46" s="2">
        <v>108</v>
      </c>
      <c r="I46" s="3">
        <f t="shared" si="5"/>
        <v>0.910185185185185</v>
      </c>
      <c r="R46" s="7" t="s">
        <v>123</v>
      </c>
      <c r="S46" s="7" t="s">
        <v>12</v>
      </c>
      <c r="T46" s="7">
        <f t="shared" si="6"/>
        <v>1</v>
      </c>
      <c r="U46" s="7">
        <f t="shared" si="3"/>
        <v>0</v>
      </c>
    </row>
    <row r="47" ht="14.45" customHeight="1" spans="2:21">
      <c r="B47" s="1">
        <f t="shared" si="4"/>
        <v>43</v>
      </c>
      <c r="C47" s="2" t="s">
        <v>380</v>
      </c>
      <c r="D47" s="2">
        <v>123568024</v>
      </c>
      <c r="E47" s="2">
        <v>98.3</v>
      </c>
      <c r="F47" s="2" t="s">
        <v>17</v>
      </c>
      <c r="G47" s="2" t="s">
        <v>244</v>
      </c>
      <c r="H47" s="2">
        <v>108</v>
      </c>
      <c r="I47" s="3">
        <f t="shared" si="5"/>
        <v>0.910185185185185</v>
      </c>
      <c r="R47" s="7" t="s">
        <v>113</v>
      </c>
      <c r="S47" s="7" t="s">
        <v>11</v>
      </c>
      <c r="T47" s="7">
        <f t="shared" si="6"/>
        <v>1</v>
      </c>
      <c r="U47" s="7">
        <f t="shared" si="3"/>
        <v>0</v>
      </c>
    </row>
    <row r="48" ht="14.45" customHeight="1" spans="2:21">
      <c r="B48" s="1">
        <f t="shared" si="4"/>
        <v>45</v>
      </c>
      <c r="C48" s="2" t="s">
        <v>381</v>
      </c>
      <c r="D48" s="2">
        <v>123568024</v>
      </c>
      <c r="E48" s="2">
        <v>91</v>
      </c>
      <c r="F48" s="2" t="s">
        <v>13</v>
      </c>
      <c r="G48" s="2" t="s">
        <v>332</v>
      </c>
      <c r="H48" s="2">
        <v>100</v>
      </c>
      <c r="I48" s="3">
        <f t="shared" si="5"/>
        <v>0.91</v>
      </c>
      <c r="R48" s="7" t="s">
        <v>171</v>
      </c>
      <c r="S48" s="7" t="s">
        <v>16</v>
      </c>
      <c r="T48" s="7">
        <f t="shared" si="6"/>
        <v>1</v>
      </c>
      <c r="U48" s="7">
        <f t="shared" si="3"/>
        <v>0</v>
      </c>
    </row>
    <row r="49" ht="14.45" customHeight="1" spans="2:21">
      <c r="B49" s="1">
        <f t="shared" si="4"/>
        <v>46</v>
      </c>
      <c r="C49" s="2" t="s">
        <v>382</v>
      </c>
      <c r="D49" s="2" t="s">
        <v>109</v>
      </c>
      <c r="E49" s="2">
        <v>95.5</v>
      </c>
      <c r="F49" s="2" t="s">
        <v>11</v>
      </c>
      <c r="G49" s="2" t="s">
        <v>383</v>
      </c>
      <c r="H49" s="2">
        <v>105</v>
      </c>
      <c r="I49" s="3">
        <f t="shared" si="5"/>
        <v>0.90952380952381</v>
      </c>
      <c r="R49" s="7" t="s">
        <v>94</v>
      </c>
      <c r="S49" s="7" t="s">
        <v>15</v>
      </c>
      <c r="T49" s="7">
        <f t="shared" si="6"/>
        <v>1</v>
      </c>
      <c r="U49" s="7">
        <f t="shared" si="3"/>
        <v>0</v>
      </c>
    </row>
    <row r="50" spans="2:21">
      <c r="B50" s="1">
        <f t="shared" si="4"/>
        <v>47</v>
      </c>
      <c r="C50" s="2" t="s">
        <v>384</v>
      </c>
      <c r="D50" s="2" t="s">
        <v>53</v>
      </c>
      <c r="E50" s="2">
        <v>98.1</v>
      </c>
      <c r="F50" s="2" t="s">
        <v>15</v>
      </c>
      <c r="G50" s="2" t="s">
        <v>332</v>
      </c>
      <c r="H50" s="2">
        <v>108</v>
      </c>
      <c r="I50" s="3">
        <f t="shared" si="5"/>
        <v>0.908333333333333</v>
      </c>
      <c r="R50" s="7" t="s">
        <v>116</v>
      </c>
      <c r="S50" s="7" t="s">
        <v>17</v>
      </c>
      <c r="T50" s="7">
        <f t="shared" si="6"/>
        <v>1</v>
      </c>
      <c r="U50" s="7">
        <f t="shared" si="3"/>
        <v>0</v>
      </c>
    </row>
    <row r="51" ht="14.45" customHeight="1" spans="2:21">
      <c r="B51" s="1">
        <f t="shared" si="4"/>
        <v>48</v>
      </c>
      <c r="C51" s="2" t="s">
        <v>385</v>
      </c>
      <c r="D51" s="2" t="s">
        <v>88</v>
      </c>
      <c r="E51" s="2">
        <v>95.3</v>
      </c>
      <c r="F51" s="2" t="s">
        <v>14</v>
      </c>
      <c r="G51" s="2" t="s">
        <v>339</v>
      </c>
      <c r="H51" s="2">
        <v>105</v>
      </c>
      <c r="I51" s="3">
        <f t="shared" si="5"/>
        <v>0.907619047619048</v>
      </c>
      <c r="R51" s="7" t="s">
        <v>116</v>
      </c>
      <c r="S51" s="7" t="s">
        <v>15</v>
      </c>
      <c r="T51" s="7">
        <f t="shared" si="6"/>
        <v>1</v>
      </c>
      <c r="U51" s="7">
        <f t="shared" si="3"/>
        <v>0</v>
      </c>
    </row>
    <row r="52" ht="14.45" customHeight="1" spans="2:21">
      <c r="B52" s="1">
        <f t="shared" si="4"/>
        <v>49</v>
      </c>
      <c r="C52" s="2" t="s">
        <v>386</v>
      </c>
      <c r="D52" s="2" t="s">
        <v>53</v>
      </c>
      <c r="E52" s="2">
        <v>98</v>
      </c>
      <c r="F52" s="2" t="s">
        <v>16</v>
      </c>
      <c r="G52" s="2" t="s">
        <v>325</v>
      </c>
      <c r="H52" s="2">
        <v>108</v>
      </c>
      <c r="I52" s="3">
        <f t="shared" si="5"/>
        <v>0.907407407407407</v>
      </c>
      <c r="R52" s="7" t="s">
        <v>118</v>
      </c>
      <c r="S52" s="7" t="s">
        <v>13</v>
      </c>
      <c r="T52" s="7">
        <f t="shared" si="6"/>
        <v>1</v>
      </c>
      <c r="U52" s="7">
        <f t="shared" si="3"/>
        <v>0</v>
      </c>
    </row>
    <row r="53" ht="14.45" customHeight="1" spans="2:21">
      <c r="B53" s="1">
        <f t="shared" si="4"/>
        <v>50</v>
      </c>
      <c r="C53" s="2" t="s">
        <v>387</v>
      </c>
      <c r="D53" s="2">
        <v>123568024</v>
      </c>
      <c r="E53" s="2">
        <v>90.7</v>
      </c>
      <c r="F53" s="2" t="s">
        <v>17</v>
      </c>
      <c r="G53" s="2" t="s">
        <v>245</v>
      </c>
      <c r="H53" s="2">
        <v>100</v>
      </c>
      <c r="I53" s="3">
        <f t="shared" si="5"/>
        <v>0.907</v>
      </c>
      <c r="R53" s="7" t="s">
        <v>111</v>
      </c>
      <c r="S53" s="7" t="s">
        <v>12</v>
      </c>
      <c r="T53" s="7">
        <f t="shared" si="6"/>
        <v>1</v>
      </c>
      <c r="U53" s="7">
        <f t="shared" si="3"/>
        <v>0</v>
      </c>
    </row>
    <row r="54" ht="14.45" customHeight="1" spans="2:21">
      <c r="B54" s="1">
        <f t="shared" si="4"/>
        <v>51</v>
      </c>
      <c r="C54" s="2" t="s">
        <v>388</v>
      </c>
      <c r="D54" s="2" t="s">
        <v>47</v>
      </c>
      <c r="E54" s="2">
        <v>95.2</v>
      </c>
      <c r="F54" s="2" t="s">
        <v>14</v>
      </c>
      <c r="G54" s="2" t="s">
        <v>383</v>
      </c>
      <c r="H54" s="2">
        <v>105</v>
      </c>
      <c r="I54" s="3">
        <f t="shared" si="5"/>
        <v>0.906666666666667</v>
      </c>
      <c r="R54" s="7" t="s">
        <v>75</v>
      </c>
      <c r="S54" s="7" t="s">
        <v>17</v>
      </c>
      <c r="T54" s="7">
        <f t="shared" si="6"/>
        <v>0</v>
      </c>
      <c r="U54" s="7">
        <f t="shared" si="3"/>
        <v>3</v>
      </c>
    </row>
    <row r="55" spans="2:21">
      <c r="B55" s="1">
        <f t="shared" si="4"/>
        <v>51</v>
      </c>
      <c r="C55" s="2" t="s">
        <v>389</v>
      </c>
      <c r="D55" s="2" t="s">
        <v>94</v>
      </c>
      <c r="E55" s="2">
        <v>95.2</v>
      </c>
      <c r="F55" s="2" t="s">
        <v>14</v>
      </c>
      <c r="G55" s="2" t="s">
        <v>325</v>
      </c>
      <c r="H55" s="2">
        <v>105</v>
      </c>
      <c r="I55" s="3">
        <f t="shared" si="5"/>
        <v>0.906666666666667</v>
      </c>
      <c r="R55" s="7">
        <v>1168438795</v>
      </c>
      <c r="S55" s="7" t="s">
        <v>14</v>
      </c>
      <c r="T55" s="7">
        <f t="shared" si="6"/>
        <v>0</v>
      </c>
      <c r="U55" s="7">
        <f t="shared" si="3"/>
        <v>2</v>
      </c>
    </row>
    <row r="56" spans="2:21">
      <c r="B56" s="1">
        <f t="shared" si="4"/>
        <v>53</v>
      </c>
      <c r="C56" s="1" t="s">
        <v>390</v>
      </c>
      <c r="D56" s="1" t="s">
        <v>57</v>
      </c>
      <c r="E56" s="1">
        <v>90.6</v>
      </c>
      <c r="F56" s="1" t="s">
        <v>16</v>
      </c>
      <c r="G56" s="1" t="s">
        <v>345</v>
      </c>
      <c r="H56" s="1">
        <v>100</v>
      </c>
      <c r="I56" s="4">
        <v>0.906</v>
      </c>
      <c r="R56" s="7" t="s">
        <v>101</v>
      </c>
      <c r="S56" s="7" t="s">
        <v>18</v>
      </c>
      <c r="T56" s="7">
        <f t="shared" si="6"/>
        <v>0</v>
      </c>
      <c r="U56" s="7">
        <f t="shared" si="3"/>
        <v>2</v>
      </c>
    </row>
    <row r="57" ht="14.45" customHeight="1" spans="2:21">
      <c r="B57" s="1">
        <f t="shared" si="4"/>
        <v>54</v>
      </c>
      <c r="C57" s="1" t="s">
        <v>391</v>
      </c>
      <c r="D57" s="1" t="s">
        <v>66</v>
      </c>
      <c r="E57" s="1">
        <v>95.1</v>
      </c>
      <c r="F57" s="1" t="s">
        <v>11</v>
      </c>
      <c r="G57" s="1" t="s">
        <v>351</v>
      </c>
      <c r="H57" s="1">
        <v>105</v>
      </c>
      <c r="I57" s="4">
        <v>0.905714285714286</v>
      </c>
      <c r="R57" s="11" t="s">
        <v>107</v>
      </c>
      <c r="S57" s="7" t="s">
        <v>12</v>
      </c>
      <c r="T57" s="7">
        <f t="shared" si="6"/>
        <v>0</v>
      </c>
      <c r="U57" s="7">
        <f t="shared" si="3"/>
        <v>1</v>
      </c>
    </row>
    <row r="58" ht="14.45" customHeight="1" spans="2:21">
      <c r="B58" s="1">
        <f t="shared" si="4"/>
        <v>55</v>
      </c>
      <c r="C58" s="1" t="s">
        <v>392</v>
      </c>
      <c r="D58" s="1">
        <v>1168438795</v>
      </c>
      <c r="E58" s="1">
        <v>97.8</v>
      </c>
      <c r="F58" s="1" t="s">
        <v>17</v>
      </c>
      <c r="G58" s="1" t="s">
        <v>244</v>
      </c>
      <c r="H58" s="1">
        <v>108</v>
      </c>
      <c r="I58" s="4">
        <v>0.905555555555556</v>
      </c>
      <c r="R58" s="7">
        <v>1168438795</v>
      </c>
      <c r="S58" s="7" t="s">
        <v>13</v>
      </c>
      <c r="T58" s="7">
        <f t="shared" si="6"/>
        <v>0</v>
      </c>
      <c r="U58" s="7">
        <f t="shared" si="3"/>
        <v>1</v>
      </c>
    </row>
    <row r="59" ht="14.45" customHeight="1" spans="2:21">
      <c r="B59" s="1">
        <f t="shared" si="4"/>
        <v>56</v>
      </c>
      <c r="C59" s="1" t="s">
        <v>393</v>
      </c>
      <c r="D59" s="1" t="s">
        <v>57</v>
      </c>
      <c r="E59" s="1">
        <v>95</v>
      </c>
      <c r="F59" s="1" t="s">
        <v>17</v>
      </c>
      <c r="G59" s="1" t="s">
        <v>347</v>
      </c>
      <c r="H59" s="1">
        <v>105</v>
      </c>
      <c r="I59" s="4">
        <v>0.904761904761905</v>
      </c>
      <c r="R59" s="7" t="s">
        <v>66</v>
      </c>
      <c r="S59" s="7" t="s">
        <v>12</v>
      </c>
      <c r="T59" s="7">
        <f t="shared" si="6"/>
        <v>0</v>
      </c>
      <c r="U59" s="7">
        <f t="shared" si="3"/>
        <v>1</v>
      </c>
    </row>
    <row r="60" ht="14.45" customHeight="1" spans="2:21">
      <c r="B60" s="1">
        <f t="shared" si="4"/>
        <v>56</v>
      </c>
      <c r="C60" s="1" t="s">
        <v>394</v>
      </c>
      <c r="D60" s="1" t="s">
        <v>171</v>
      </c>
      <c r="E60" s="1">
        <v>95</v>
      </c>
      <c r="F60" s="1" t="s">
        <v>16</v>
      </c>
      <c r="G60" s="1" t="s">
        <v>241</v>
      </c>
      <c r="H60" s="1">
        <v>105</v>
      </c>
      <c r="I60" s="4">
        <v>0.904761904761905</v>
      </c>
      <c r="R60" s="13" t="s">
        <v>118</v>
      </c>
      <c r="S60" s="7" t="s">
        <v>12</v>
      </c>
      <c r="T60" s="7">
        <f t="shared" si="6"/>
        <v>0</v>
      </c>
      <c r="U60" s="7">
        <f t="shared" si="3"/>
        <v>1</v>
      </c>
    </row>
    <row r="61" ht="14.45" customHeight="1" spans="2:21">
      <c r="B61" s="1">
        <f t="shared" si="4"/>
        <v>58</v>
      </c>
      <c r="C61" s="1" t="s">
        <v>395</v>
      </c>
      <c r="D61" s="1" t="s">
        <v>57</v>
      </c>
      <c r="E61" s="1">
        <v>97.7</v>
      </c>
      <c r="F61" s="1" t="s">
        <v>15</v>
      </c>
      <c r="G61" s="1" t="s">
        <v>332</v>
      </c>
      <c r="H61" s="1">
        <v>108</v>
      </c>
      <c r="I61" s="4">
        <v>0.90462962962963</v>
      </c>
      <c r="R61" s="1" t="s">
        <v>120</v>
      </c>
      <c r="S61" s="7" t="s">
        <v>15</v>
      </c>
      <c r="T61" s="7">
        <f t="shared" si="6"/>
        <v>0</v>
      </c>
      <c r="U61" s="7">
        <f t="shared" si="3"/>
        <v>1</v>
      </c>
    </row>
    <row r="62" spans="2:21">
      <c r="B62" s="1">
        <f t="shared" si="4"/>
        <v>58</v>
      </c>
      <c r="C62" s="1" t="s">
        <v>396</v>
      </c>
      <c r="D62" s="1" t="s">
        <v>70</v>
      </c>
      <c r="E62" s="1">
        <v>97.7</v>
      </c>
      <c r="F62" s="1" t="s">
        <v>15</v>
      </c>
      <c r="G62" s="1" t="s">
        <v>325</v>
      </c>
      <c r="H62" s="1">
        <v>108</v>
      </c>
      <c r="I62" s="4">
        <v>0.90462962962963</v>
      </c>
      <c r="R62" s="13" t="s">
        <v>107</v>
      </c>
      <c r="S62" s="7" t="s">
        <v>18</v>
      </c>
      <c r="T62" s="7">
        <f t="shared" si="6"/>
        <v>0</v>
      </c>
      <c r="U62" s="7">
        <f t="shared" si="3"/>
        <v>1</v>
      </c>
    </row>
    <row r="63" ht="14.45" customHeight="1" spans="2:21">
      <c r="B63" s="1">
        <f t="shared" si="4"/>
        <v>60</v>
      </c>
      <c r="C63" s="1" t="s">
        <v>397</v>
      </c>
      <c r="D63" s="1" t="s">
        <v>124</v>
      </c>
      <c r="E63" s="1">
        <v>90.4</v>
      </c>
      <c r="F63" s="1" t="s">
        <v>11</v>
      </c>
      <c r="G63" s="1" t="s">
        <v>345</v>
      </c>
      <c r="H63" s="1">
        <v>100</v>
      </c>
      <c r="I63" s="4">
        <v>0.904</v>
      </c>
      <c r="R63" s="7" t="s">
        <v>53</v>
      </c>
      <c r="S63" s="7" t="s">
        <v>18</v>
      </c>
      <c r="T63" s="7">
        <f t="shared" si="6"/>
        <v>0</v>
      </c>
      <c r="U63" s="7">
        <f t="shared" si="3"/>
        <v>1</v>
      </c>
    </row>
    <row r="64" ht="14.45" customHeight="1" spans="2:21">
      <c r="B64" s="1">
        <f t="shared" si="4"/>
        <v>60</v>
      </c>
      <c r="C64" s="1" t="s">
        <v>398</v>
      </c>
      <c r="D64" s="1">
        <v>123568024</v>
      </c>
      <c r="E64" s="1">
        <v>90.4</v>
      </c>
      <c r="F64" s="1" t="s">
        <v>13</v>
      </c>
      <c r="G64" s="1" t="s">
        <v>351</v>
      </c>
      <c r="H64" s="1">
        <v>100</v>
      </c>
      <c r="I64" s="4">
        <v>0.904</v>
      </c>
    </row>
    <row r="65" ht="14.45" customHeight="1" spans="2:9">
      <c r="B65" s="1">
        <f t="shared" si="4"/>
        <v>60</v>
      </c>
      <c r="C65" s="1" t="s">
        <v>399</v>
      </c>
      <c r="D65" s="1" t="s">
        <v>116</v>
      </c>
      <c r="E65" s="1">
        <v>90.4</v>
      </c>
      <c r="F65" s="1" t="s">
        <v>17</v>
      </c>
      <c r="G65" s="1" t="s">
        <v>328</v>
      </c>
      <c r="H65" s="1">
        <v>100</v>
      </c>
      <c r="I65" s="4">
        <v>0.904</v>
      </c>
    </row>
    <row r="66" spans="2:9">
      <c r="B66" s="1">
        <f t="shared" si="4"/>
        <v>63</v>
      </c>
      <c r="C66" s="1" t="s">
        <v>400</v>
      </c>
      <c r="D66" s="1" t="s">
        <v>66</v>
      </c>
      <c r="E66" s="1">
        <v>94.9</v>
      </c>
      <c r="F66" s="1" t="s">
        <v>11</v>
      </c>
      <c r="G66" s="1" t="s">
        <v>332</v>
      </c>
      <c r="H66" s="1">
        <v>105</v>
      </c>
      <c r="I66" s="4">
        <v>0.903809523809524</v>
      </c>
    </row>
    <row r="67" ht="14.45" customHeight="1" spans="2:9">
      <c r="B67" s="1">
        <f t="shared" si="4"/>
        <v>63</v>
      </c>
      <c r="C67" s="14" t="s">
        <v>401</v>
      </c>
      <c r="D67" s="14" t="s">
        <v>147</v>
      </c>
      <c r="E67" s="14">
        <v>94.9</v>
      </c>
      <c r="F67" s="14" t="s">
        <v>18</v>
      </c>
      <c r="G67" s="14" t="s">
        <v>362</v>
      </c>
      <c r="H67" s="14">
        <v>105</v>
      </c>
      <c r="I67" s="16">
        <v>0.903809523809524</v>
      </c>
    </row>
    <row r="68" ht="14.45" customHeight="1" spans="2:9">
      <c r="B68" s="1">
        <f t="shared" si="4"/>
        <v>65</v>
      </c>
      <c r="C68" s="1" t="s">
        <v>402</v>
      </c>
      <c r="D68" s="1" t="s">
        <v>141</v>
      </c>
      <c r="E68" s="1">
        <v>97.6</v>
      </c>
      <c r="F68" s="1" t="s">
        <v>16</v>
      </c>
      <c r="G68" s="1" t="s">
        <v>325</v>
      </c>
      <c r="H68" s="1">
        <v>108</v>
      </c>
      <c r="I68" s="4">
        <v>0.903703703703704</v>
      </c>
    </row>
    <row r="69" ht="14.45" customHeight="1" spans="2:9">
      <c r="B69" s="1">
        <f t="shared" ref="B69:B133" si="7">RANK(I69,$I$4:$I$197,0)</f>
        <v>65</v>
      </c>
      <c r="C69" s="1" t="s">
        <v>403</v>
      </c>
      <c r="D69" s="1" t="s">
        <v>70</v>
      </c>
      <c r="E69" s="1">
        <v>97.6</v>
      </c>
      <c r="F69" s="1" t="s">
        <v>17</v>
      </c>
      <c r="G69" s="1" t="s">
        <v>244</v>
      </c>
      <c r="H69" s="1">
        <v>108</v>
      </c>
      <c r="I69" s="4">
        <v>0.903703703703704</v>
      </c>
    </row>
    <row r="70" ht="14.45" customHeight="1" spans="2:9">
      <c r="B70" s="1">
        <f t="shared" si="7"/>
        <v>67</v>
      </c>
      <c r="C70" s="14" t="s">
        <v>404</v>
      </c>
      <c r="D70" s="1" t="s">
        <v>75</v>
      </c>
      <c r="E70" s="14">
        <v>94.8</v>
      </c>
      <c r="F70" s="1" t="s">
        <v>18</v>
      </c>
      <c r="G70" s="14" t="s">
        <v>383</v>
      </c>
      <c r="H70" s="14">
        <v>105</v>
      </c>
      <c r="I70" s="4">
        <v>0.902857142857143</v>
      </c>
    </row>
    <row r="71" ht="14.45" customHeight="1" spans="2:9">
      <c r="B71" s="1">
        <f t="shared" si="7"/>
        <v>68</v>
      </c>
      <c r="C71" s="1" t="s">
        <v>405</v>
      </c>
      <c r="D71" s="1" t="s">
        <v>109</v>
      </c>
      <c r="E71" s="1">
        <v>94.7</v>
      </c>
      <c r="F71" s="1" t="s">
        <v>12</v>
      </c>
      <c r="G71" s="1" t="s">
        <v>328</v>
      </c>
      <c r="H71" s="1">
        <v>105</v>
      </c>
      <c r="I71" s="4">
        <v>0.901904761904762</v>
      </c>
    </row>
    <row r="72" ht="14.45" customHeight="1" spans="2:9">
      <c r="B72" s="1">
        <f t="shared" si="7"/>
        <v>69</v>
      </c>
      <c r="C72" s="14" t="s">
        <v>406</v>
      </c>
      <c r="D72" s="1" t="s">
        <v>57</v>
      </c>
      <c r="E72" s="14">
        <v>94.6</v>
      </c>
      <c r="F72" s="14" t="s">
        <v>18</v>
      </c>
      <c r="G72" s="14" t="s">
        <v>364</v>
      </c>
      <c r="H72" s="14">
        <v>105</v>
      </c>
      <c r="I72" s="16">
        <v>0.900952380952381</v>
      </c>
    </row>
    <row r="73" ht="14.45" customHeight="1" spans="2:9">
      <c r="B73" s="1">
        <f t="shared" si="7"/>
        <v>70</v>
      </c>
      <c r="C73" s="1" t="s">
        <v>407</v>
      </c>
      <c r="D73" s="1" t="s">
        <v>132</v>
      </c>
      <c r="E73" s="1">
        <v>97.3</v>
      </c>
      <c r="F73" s="1" t="s">
        <v>12</v>
      </c>
      <c r="G73" s="1" t="s">
        <v>332</v>
      </c>
      <c r="H73" s="1">
        <v>108</v>
      </c>
      <c r="I73" s="4">
        <v>0.900925925925926</v>
      </c>
    </row>
    <row r="74" ht="14.45" customHeight="1" spans="2:9">
      <c r="B74" s="1">
        <f t="shared" si="7"/>
        <v>70</v>
      </c>
      <c r="C74" s="1" t="s">
        <v>408</v>
      </c>
      <c r="D74" s="1" t="s">
        <v>138</v>
      </c>
      <c r="E74" s="1">
        <v>97.3</v>
      </c>
      <c r="F74" s="1" t="s">
        <v>14</v>
      </c>
      <c r="G74" s="1" t="s">
        <v>241</v>
      </c>
      <c r="H74" s="1">
        <v>108</v>
      </c>
      <c r="I74" s="4">
        <v>0.900925925925926</v>
      </c>
    </row>
    <row r="75" ht="14.45" customHeight="1" spans="2:9">
      <c r="B75" s="1">
        <f t="shared" si="7"/>
        <v>70</v>
      </c>
      <c r="C75" s="6" t="s">
        <v>409</v>
      </c>
      <c r="D75" s="6" t="s">
        <v>47</v>
      </c>
      <c r="E75" s="6">
        <v>97.3</v>
      </c>
      <c r="F75" s="6" t="s">
        <v>16</v>
      </c>
      <c r="G75" s="6" t="s">
        <v>325</v>
      </c>
      <c r="H75" s="6">
        <v>108</v>
      </c>
      <c r="I75" s="4">
        <v>0.900925925925926</v>
      </c>
    </row>
    <row r="76" ht="14.45" customHeight="1" spans="2:9">
      <c r="B76" s="1">
        <f t="shared" si="7"/>
        <v>73</v>
      </c>
      <c r="C76" s="6" t="s">
        <v>410</v>
      </c>
      <c r="D76" s="1" t="s">
        <v>47</v>
      </c>
      <c r="E76" s="6">
        <v>90</v>
      </c>
      <c r="F76" s="6" t="s">
        <v>16</v>
      </c>
      <c r="G76" s="6" t="s">
        <v>345</v>
      </c>
      <c r="H76" s="6">
        <v>100</v>
      </c>
      <c r="I76" s="4">
        <v>0.9</v>
      </c>
    </row>
    <row r="77" ht="14.45" customHeight="1" spans="2:9">
      <c r="B77" s="1">
        <f t="shared" si="7"/>
        <v>73</v>
      </c>
      <c r="C77" s="6" t="s">
        <v>411</v>
      </c>
      <c r="D77" s="1" t="s">
        <v>53</v>
      </c>
      <c r="E77" s="6">
        <v>90</v>
      </c>
      <c r="F77" s="6" t="s">
        <v>16</v>
      </c>
      <c r="G77" s="6" t="s">
        <v>345</v>
      </c>
      <c r="H77" s="6">
        <v>100</v>
      </c>
      <c r="I77" s="4">
        <v>0.9</v>
      </c>
    </row>
    <row r="78" ht="14.45" customHeight="1" spans="2:9">
      <c r="B78" s="1">
        <f t="shared" si="7"/>
        <v>75</v>
      </c>
      <c r="C78" s="1" t="s">
        <v>412</v>
      </c>
      <c r="D78" s="1" t="s">
        <v>91</v>
      </c>
      <c r="E78" s="1">
        <v>89.9</v>
      </c>
      <c r="F78" s="1" t="s">
        <v>13</v>
      </c>
      <c r="G78" s="1" t="s">
        <v>332</v>
      </c>
      <c r="H78" s="1">
        <v>100</v>
      </c>
      <c r="I78" s="4">
        <v>0.899</v>
      </c>
    </row>
    <row r="79" ht="14.45" customHeight="1" spans="2:9">
      <c r="B79" s="1">
        <f t="shared" si="7"/>
        <v>76</v>
      </c>
      <c r="C79" s="1" t="s">
        <v>413</v>
      </c>
      <c r="D79" s="1" t="s">
        <v>40</v>
      </c>
      <c r="E79" s="1">
        <v>97</v>
      </c>
      <c r="F79" s="1" t="s">
        <v>12</v>
      </c>
      <c r="G79" s="1" t="s">
        <v>332</v>
      </c>
      <c r="H79" s="1">
        <v>108</v>
      </c>
      <c r="I79" s="4">
        <v>0.898148148148148</v>
      </c>
    </row>
    <row r="80" ht="14.45" customHeight="1" spans="2:9">
      <c r="B80" s="1">
        <f t="shared" si="7"/>
        <v>77</v>
      </c>
      <c r="C80" s="1" t="s">
        <v>414</v>
      </c>
      <c r="D80" s="1" t="s">
        <v>126</v>
      </c>
      <c r="E80" s="1">
        <v>94.3</v>
      </c>
      <c r="F80" s="1" t="s">
        <v>11</v>
      </c>
      <c r="G80" s="1" t="s">
        <v>339</v>
      </c>
      <c r="H80" s="1">
        <v>105</v>
      </c>
      <c r="I80" s="4">
        <v>0.898095238095238</v>
      </c>
    </row>
    <row r="81" ht="14.45" customHeight="1" spans="2:9">
      <c r="B81" s="1">
        <f t="shared" si="7"/>
        <v>78</v>
      </c>
      <c r="C81" s="1" t="s">
        <v>415</v>
      </c>
      <c r="D81" s="1" t="s">
        <v>123</v>
      </c>
      <c r="E81" s="1">
        <v>89.8</v>
      </c>
      <c r="F81" s="1" t="s">
        <v>11</v>
      </c>
      <c r="G81" s="1" t="s">
        <v>337</v>
      </c>
      <c r="H81" s="1">
        <v>100</v>
      </c>
      <c r="I81" s="4">
        <v>0.898</v>
      </c>
    </row>
    <row r="82" ht="14.45" customHeight="1" spans="2:9">
      <c r="B82" s="1">
        <f t="shared" si="7"/>
        <v>78</v>
      </c>
      <c r="C82" s="6" t="s">
        <v>416</v>
      </c>
      <c r="D82" s="1" t="s">
        <v>141</v>
      </c>
      <c r="E82" s="6">
        <v>89.8</v>
      </c>
      <c r="F82" s="6" t="s">
        <v>16</v>
      </c>
      <c r="G82" s="6" t="s">
        <v>341</v>
      </c>
      <c r="H82" s="6">
        <v>100</v>
      </c>
      <c r="I82" s="4">
        <v>0.898</v>
      </c>
    </row>
    <row r="83" spans="2:9">
      <c r="B83" s="1">
        <f t="shared" si="7"/>
        <v>80</v>
      </c>
      <c r="C83" s="1" t="s">
        <v>417</v>
      </c>
      <c r="D83" s="1" t="s">
        <v>88</v>
      </c>
      <c r="E83" s="1">
        <v>96.9</v>
      </c>
      <c r="F83" s="1" t="s">
        <v>14</v>
      </c>
      <c r="G83" s="1" t="s">
        <v>241</v>
      </c>
      <c r="H83" s="1">
        <v>108</v>
      </c>
      <c r="I83" s="4">
        <v>0.897222222222222</v>
      </c>
    </row>
    <row r="84" ht="14.45" customHeight="1" spans="2:9">
      <c r="B84" s="1">
        <f t="shared" si="7"/>
        <v>80</v>
      </c>
      <c r="C84" s="1" t="s">
        <v>418</v>
      </c>
      <c r="D84" s="1" t="s">
        <v>94</v>
      </c>
      <c r="E84" s="1">
        <v>96.9</v>
      </c>
      <c r="F84" s="1" t="s">
        <v>15</v>
      </c>
      <c r="G84" s="1" t="s">
        <v>332</v>
      </c>
      <c r="H84" s="1">
        <v>108</v>
      </c>
      <c r="I84" s="4">
        <v>0.897222222222222</v>
      </c>
    </row>
    <row r="85" ht="14.45" customHeight="1" spans="2:9">
      <c r="B85" s="1">
        <f t="shared" si="7"/>
        <v>80</v>
      </c>
      <c r="C85" s="1" t="s">
        <v>419</v>
      </c>
      <c r="D85" s="1" t="s">
        <v>53</v>
      </c>
      <c r="E85" s="1">
        <v>96.9</v>
      </c>
      <c r="F85" s="1" t="s">
        <v>15</v>
      </c>
      <c r="G85" s="1" t="s">
        <v>325</v>
      </c>
      <c r="H85" s="1">
        <v>108</v>
      </c>
      <c r="I85" s="4">
        <v>0.897222222222222</v>
      </c>
    </row>
    <row r="86" ht="14.45" customHeight="1" spans="2:9">
      <c r="B86" s="1">
        <f t="shared" si="7"/>
        <v>80</v>
      </c>
      <c r="C86" s="1" t="s">
        <v>420</v>
      </c>
      <c r="D86" s="1" t="s">
        <v>184</v>
      </c>
      <c r="E86" s="1">
        <v>96.9</v>
      </c>
      <c r="F86" s="1" t="s">
        <v>17</v>
      </c>
      <c r="G86" s="1" t="s">
        <v>244</v>
      </c>
      <c r="H86" s="1">
        <v>108</v>
      </c>
      <c r="I86" s="4">
        <v>0.897222222222222</v>
      </c>
    </row>
    <row r="87" ht="14.45" customHeight="1" spans="2:9">
      <c r="B87" s="1">
        <f t="shared" si="7"/>
        <v>84</v>
      </c>
      <c r="C87" s="1" t="s">
        <v>421</v>
      </c>
      <c r="D87" s="1" t="s">
        <v>88</v>
      </c>
      <c r="E87" s="1">
        <v>94.2</v>
      </c>
      <c r="F87" s="1" t="s">
        <v>14</v>
      </c>
      <c r="G87" s="1" t="s">
        <v>341</v>
      </c>
      <c r="H87" s="1">
        <v>105</v>
      </c>
      <c r="I87" s="4">
        <v>0.897142857142857</v>
      </c>
    </row>
    <row r="88" spans="2:9">
      <c r="B88" s="1">
        <f t="shared" si="7"/>
        <v>85</v>
      </c>
      <c r="C88" s="1" t="s">
        <v>422</v>
      </c>
      <c r="D88" s="1" t="s">
        <v>132</v>
      </c>
      <c r="E88" s="1">
        <v>94.1</v>
      </c>
      <c r="F88" s="1" t="s">
        <v>12</v>
      </c>
      <c r="G88" s="1" t="s">
        <v>328</v>
      </c>
      <c r="H88" s="1">
        <v>105</v>
      </c>
      <c r="I88" s="4">
        <v>0.896190476190476</v>
      </c>
    </row>
    <row r="89" spans="2:9">
      <c r="B89" s="1">
        <f t="shared" si="7"/>
        <v>85</v>
      </c>
      <c r="C89" s="1" t="s">
        <v>423</v>
      </c>
      <c r="D89" s="1" t="s">
        <v>138</v>
      </c>
      <c r="E89" s="1">
        <v>94.1</v>
      </c>
      <c r="F89" s="1" t="s">
        <v>14</v>
      </c>
      <c r="G89" s="1" t="s">
        <v>341</v>
      </c>
      <c r="H89" s="1">
        <v>105</v>
      </c>
      <c r="I89" s="4">
        <v>0.896190476190476</v>
      </c>
    </row>
    <row r="90" spans="2:9">
      <c r="B90" s="1">
        <f t="shared" si="7"/>
        <v>87</v>
      </c>
      <c r="C90" s="6" t="s">
        <v>424</v>
      </c>
      <c r="D90" s="1" t="s">
        <v>141</v>
      </c>
      <c r="E90" s="6">
        <v>89.6</v>
      </c>
      <c r="F90" s="6" t="s">
        <v>16</v>
      </c>
      <c r="G90" s="6" t="s">
        <v>345</v>
      </c>
      <c r="H90" s="6">
        <v>100</v>
      </c>
      <c r="I90" s="4">
        <v>0.896</v>
      </c>
    </row>
    <row r="91" spans="2:9">
      <c r="B91" s="1">
        <f t="shared" si="7"/>
        <v>88</v>
      </c>
      <c r="C91" s="1" t="s">
        <v>425</v>
      </c>
      <c r="D91" s="1" t="s">
        <v>113</v>
      </c>
      <c r="E91" s="1">
        <v>89.5</v>
      </c>
      <c r="F91" s="1" t="s">
        <v>11</v>
      </c>
      <c r="G91" s="1" t="s">
        <v>345</v>
      </c>
      <c r="H91" s="1">
        <v>100</v>
      </c>
      <c r="I91" s="4">
        <v>0.895</v>
      </c>
    </row>
    <row r="92" spans="2:9">
      <c r="B92" s="1">
        <f t="shared" si="7"/>
        <v>88</v>
      </c>
      <c r="C92" s="1" t="s">
        <v>426</v>
      </c>
      <c r="D92" s="1" t="s">
        <v>118</v>
      </c>
      <c r="E92" s="1">
        <v>89.5</v>
      </c>
      <c r="F92" s="1" t="s">
        <v>13</v>
      </c>
      <c r="G92" s="1" t="s">
        <v>241</v>
      </c>
      <c r="H92" s="1">
        <v>100</v>
      </c>
      <c r="I92" s="4">
        <v>0.895</v>
      </c>
    </row>
    <row r="93" spans="2:9">
      <c r="B93" s="1">
        <f t="shared" si="7"/>
        <v>88</v>
      </c>
      <c r="C93" s="1" t="s">
        <v>427</v>
      </c>
      <c r="D93" s="1" t="s">
        <v>109</v>
      </c>
      <c r="E93" s="1">
        <v>89.5</v>
      </c>
      <c r="F93" s="1" t="s">
        <v>11</v>
      </c>
      <c r="G93" s="1" t="s">
        <v>345</v>
      </c>
      <c r="H93" s="1">
        <v>100</v>
      </c>
      <c r="I93" s="4">
        <v>0.895</v>
      </c>
    </row>
    <row r="94" spans="2:9">
      <c r="B94" s="1">
        <f t="shared" si="7"/>
        <v>91</v>
      </c>
      <c r="C94" s="6" t="s">
        <v>428</v>
      </c>
      <c r="D94" s="6" t="s">
        <v>57</v>
      </c>
      <c r="E94" s="6">
        <v>96.6</v>
      </c>
      <c r="F94" s="6" t="s">
        <v>16</v>
      </c>
      <c r="G94" s="6" t="s">
        <v>247</v>
      </c>
      <c r="H94" s="6">
        <v>108</v>
      </c>
      <c r="I94" s="4">
        <v>0.894444444444444</v>
      </c>
    </row>
    <row r="95" spans="2:9">
      <c r="B95" s="1">
        <f t="shared" si="7"/>
        <v>92</v>
      </c>
      <c r="C95" s="1" t="s">
        <v>429</v>
      </c>
      <c r="D95" s="1" t="s">
        <v>132</v>
      </c>
      <c r="E95" s="1">
        <v>93.8</v>
      </c>
      <c r="F95" s="1" t="s">
        <v>11</v>
      </c>
      <c r="G95" s="1" t="s">
        <v>383</v>
      </c>
      <c r="H95" s="1">
        <v>105</v>
      </c>
      <c r="I95" s="4">
        <v>0.893333333333333</v>
      </c>
    </row>
    <row r="96" spans="2:9">
      <c r="B96" s="1">
        <f t="shared" si="7"/>
        <v>93</v>
      </c>
      <c r="C96" s="1" t="s">
        <v>430</v>
      </c>
      <c r="D96" s="1" t="s">
        <v>70</v>
      </c>
      <c r="E96" s="1">
        <v>89.3</v>
      </c>
      <c r="F96" s="1" t="s">
        <v>13</v>
      </c>
      <c r="G96" s="1" t="s">
        <v>332</v>
      </c>
      <c r="H96" s="1">
        <v>100</v>
      </c>
      <c r="I96" s="4">
        <v>0.893</v>
      </c>
    </row>
    <row r="97" spans="2:9">
      <c r="B97" s="1">
        <f t="shared" si="7"/>
        <v>93</v>
      </c>
      <c r="C97" s="1" t="s">
        <v>431</v>
      </c>
      <c r="D97" s="1">
        <v>123568024</v>
      </c>
      <c r="E97" s="1">
        <v>89.3</v>
      </c>
      <c r="F97" s="1" t="s">
        <v>11</v>
      </c>
      <c r="G97" s="1" t="s">
        <v>345</v>
      </c>
      <c r="H97" s="1">
        <v>100</v>
      </c>
      <c r="I97" s="4">
        <v>0.893</v>
      </c>
    </row>
    <row r="98" spans="2:9">
      <c r="B98" s="1">
        <f t="shared" si="7"/>
        <v>93</v>
      </c>
      <c r="C98" s="1" t="s">
        <v>432</v>
      </c>
      <c r="D98" s="1" t="s">
        <v>66</v>
      </c>
      <c r="E98" s="1">
        <v>89.3</v>
      </c>
      <c r="F98" s="1" t="s">
        <v>15</v>
      </c>
      <c r="G98" s="1" t="s">
        <v>241</v>
      </c>
      <c r="H98" s="1">
        <v>100</v>
      </c>
      <c r="I98" s="4">
        <v>0.893</v>
      </c>
    </row>
    <row r="99" spans="2:9">
      <c r="B99" s="1">
        <f t="shared" si="7"/>
        <v>96</v>
      </c>
      <c r="C99" s="1" t="s">
        <v>433</v>
      </c>
      <c r="D99" s="1" t="s">
        <v>66</v>
      </c>
      <c r="E99" s="1">
        <v>98.2</v>
      </c>
      <c r="F99" s="1" t="s">
        <v>13</v>
      </c>
      <c r="G99" s="1" t="s">
        <v>328</v>
      </c>
      <c r="H99" s="1">
        <v>110</v>
      </c>
      <c r="I99" s="4">
        <v>0.892727272727273</v>
      </c>
    </row>
    <row r="100" spans="2:9">
      <c r="B100" s="1">
        <f t="shared" si="7"/>
        <v>97</v>
      </c>
      <c r="C100" s="1" t="s">
        <v>434</v>
      </c>
      <c r="D100" s="1" t="s">
        <v>57</v>
      </c>
      <c r="E100" s="1">
        <v>96.4</v>
      </c>
      <c r="F100" s="1" t="s">
        <v>15</v>
      </c>
      <c r="G100" s="1" t="s">
        <v>325</v>
      </c>
      <c r="H100" s="1">
        <v>108</v>
      </c>
      <c r="I100" s="4">
        <v>0.892592592592593</v>
      </c>
    </row>
    <row r="101" spans="2:9">
      <c r="B101" s="1">
        <f t="shared" si="7"/>
        <v>98</v>
      </c>
      <c r="C101" s="1" t="s">
        <v>435</v>
      </c>
      <c r="D101" s="1" t="s">
        <v>123</v>
      </c>
      <c r="E101" s="1">
        <v>93.7</v>
      </c>
      <c r="F101" s="1" t="s">
        <v>11</v>
      </c>
      <c r="G101" s="1" t="s">
        <v>383</v>
      </c>
      <c r="H101" s="1">
        <v>105</v>
      </c>
      <c r="I101" s="4">
        <v>0.892380952380952</v>
      </c>
    </row>
    <row r="102" spans="2:9">
      <c r="B102" s="1">
        <f t="shared" si="7"/>
        <v>99</v>
      </c>
      <c r="C102" s="1" t="s">
        <v>436</v>
      </c>
      <c r="D102" s="1" t="s">
        <v>171</v>
      </c>
      <c r="E102" s="1">
        <v>89.2</v>
      </c>
      <c r="F102" s="6" t="s">
        <v>17</v>
      </c>
      <c r="G102" s="1" t="s">
        <v>328</v>
      </c>
      <c r="H102" s="6">
        <v>100</v>
      </c>
      <c r="I102" s="4">
        <v>0.892</v>
      </c>
    </row>
    <row r="103" spans="2:9">
      <c r="B103" s="1">
        <f t="shared" si="7"/>
        <v>100</v>
      </c>
      <c r="C103" s="6" t="s">
        <v>437</v>
      </c>
      <c r="D103" s="1" t="s">
        <v>141</v>
      </c>
      <c r="E103" s="6">
        <v>93.6</v>
      </c>
      <c r="F103" s="6" t="s">
        <v>16</v>
      </c>
      <c r="G103" s="6" t="s">
        <v>339</v>
      </c>
      <c r="H103" s="6">
        <v>105</v>
      </c>
      <c r="I103" s="4">
        <v>0.891428571428571</v>
      </c>
    </row>
    <row r="104" spans="2:9">
      <c r="B104" s="1">
        <f t="shared" si="7"/>
        <v>100</v>
      </c>
      <c r="C104" s="1" t="s">
        <v>438</v>
      </c>
      <c r="D104" s="1" t="s">
        <v>70</v>
      </c>
      <c r="E104" s="1">
        <v>93.6</v>
      </c>
      <c r="F104" s="1" t="s">
        <v>15</v>
      </c>
      <c r="G104" s="1" t="s">
        <v>341</v>
      </c>
      <c r="H104" s="1">
        <v>105</v>
      </c>
      <c r="I104" s="4">
        <v>0.891428571428571</v>
      </c>
    </row>
    <row r="106" spans="2:9">
      <c r="B106" s="1">
        <f t="shared" si="7"/>
        <v>102</v>
      </c>
      <c r="C106" s="1" t="s">
        <v>439</v>
      </c>
      <c r="D106" s="1">
        <v>1168438795</v>
      </c>
      <c r="E106" s="1">
        <v>89.1</v>
      </c>
      <c r="F106" s="1" t="s">
        <v>13</v>
      </c>
      <c r="G106" s="1" t="s">
        <v>345</v>
      </c>
      <c r="H106" s="1">
        <v>100</v>
      </c>
      <c r="I106" s="4">
        <v>0.891</v>
      </c>
    </row>
    <row r="107" spans="2:9">
      <c r="B107" s="1">
        <f t="shared" si="7"/>
        <v>103</v>
      </c>
      <c r="C107" s="6" t="s">
        <v>440</v>
      </c>
      <c r="D107" s="6" t="s">
        <v>47</v>
      </c>
      <c r="E107" s="6">
        <v>96.1</v>
      </c>
      <c r="F107" s="6" t="s">
        <v>16</v>
      </c>
      <c r="G107" s="6" t="s">
        <v>332</v>
      </c>
      <c r="H107" s="6">
        <v>108</v>
      </c>
      <c r="I107" s="4">
        <v>0.889814814814815</v>
      </c>
    </row>
    <row r="108" spans="2:9">
      <c r="B108" s="1">
        <f t="shared" si="7"/>
        <v>103</v>
      </c>
      <c r="C108" s="6" t="s">
        <v>441</v>
      </c>
      <c r="D108" s="14" t="s">
        <v>101</v>
      </c>
      <c r="E108" s="6">
        <v>96.1</v>
      </c>
      <c r="F108" s="1" t="s">
        <v>18</v>
      </c>
      <c r="G108" s="6" t="s">
        <v>246</v>
      </c>
      <c r="H108" s="6">
        <v>108</v>
      </c>
      <c r="I108" s="4">
        <v>0.889814814814815</v>
      </c>
    </row>
    <row r="109" spans="2:9">
      <c r="B109" s="1">
        <f t="shared" si="7"/>
        <v>105</v>
      </c>
      <c r="C109" s="1" t="s">
        <v>442</v>
      </c>
      <c r="D109" s="1">
        <v>123568024</v>
      </c>
      <c r="E109" s="1">
        <v>93.4</v>
      </c>
      <c r="F109" s="1" t="s">
        <v>13</v>
      </c>
      <c r="G109" s="1" t="s">
        <v>339</v>
      </c>
      <c r="H109" s="1">
        <v>105</v>
      </c>
      <c r="I109" s="4">
        <v>0.88952380952381</v>
      </c>
    </row>
    <row r="110" spans="2:9">
      <c r="B110" s="1">
        <f t="shared" si="7"/>
        <v>105</v>
      </c>
      <c r="C110" s="1" t="s">
        <v>443</v>
      </c>
      <c r="D110" s="1" t="s">
        <v>57</v>
      </c>
      <c r="E110" s="1">
        <v>93.4</v>
      </c>
      <c r="F110" s="1" t="s">
        <v>18</v>
      </c>
      <c r="G110" s="1" t="s">
        <v>362</v>
      </c>
      <c r="H110" s="1">
        <v>105</v>
      </c>
      <c r="I110" s="4">
        <v>0.88952380952381</v>
      </c>
    </row>
    <row r="111" spans="2:9">
      <c r="B111" s="1">
        <f t="shared" si="7"/>
        <v>107</v>
      </c>
      <c r="C111" s="1" t="s">
        <v>444</v>
      </c>
      <c r="D111" s="1" t="s">
        <v>124</v>
      </c>
      <c r="E111" s="1">
        <v>93.3</v>
      </c>
      <c r="F111" s="1" t="s">
        <v>11</v>
      </c>
      <c r="G111" s="1" t="s">
        <v>339</v>
      </c>
      <c r="H111" s="1">
        <v>105</v>
      </c>
      <c r="I111" s="4">
        <v>0.888571428571429</v>
      </c>
    </row>
    <row r="112" spans="2:9">
      <c r="B112" s="1">
        <f t="shared" si="7"/>
        <v>107</v>
      </c>
      <c r="C112" s="1" t="s">
        <v>445</v>
      </c>
      <c r="D112" s="1" t="s">
        <v>75</v>
      </c>
      <c r="E112" s="1">
        <v>93.3</v>
      </c>
      <c r="F112" s="1" t="s">
        <v>17</v>
      </c>
      <c r="G112" s="1" t="s">
        <v>347</v>
      </c>
      <c r="H112" s="1">
        <v>105</v>
      </c>
      <c r="I112" s="4">
        <v>0.888571428571429</v>
      </c>
    </row>
    <row r="113" spans="2:9">
      <c r="B113" s="1">
        <f t="shared" si="7"/>
        <v>109</v>
      </c>
      <c r="C113" s="1" t="s">
        <v>446</v>
      </c>
      <c r="D113" s="1" t="s">
        <v>70</v>
      </c>
      <c r="E113" s="1">
        <v>88.8</v>
      </c>
      <c r="F113" s="1" t="s">
        <v>13</v>
      </c>
      <c r="G113" s="1" t="s">
        <v>325</v>
      </c>
      <c r="H113" s="1">
        <v>100</v>
      </c>
      <c r="I113" s="4">
        <v>0.888</v>
      </c>
    </row>
    <row r="114" spans="2:9">
      <c r="B114" s="1">
        <f t="shared" si="7"/>
        <v>110</v>
      </c>
      <c r="C114" s="1" t="s">
        <v>447</v>
      </c>
      <c r="D114" s="1" t="s">
        <v>171</v>
      </c>
      <c r="E114" s="1">
        <v>95.9</v>
      </c>
      <c r="F114" s="1" t="s">
        <v>15</v>
      </c>
      <c r="G114" s="1" t="s">
        <v>325</v>
      </c>
      <c r="H114" s="1">
        <v>108</v>
      </c>
      <c r="I114" s="4">
        <v>0.887962962962963</v>
      </c>
    </row>
    <row r="115" spans="2:9">
      <c r="B115" s="1">
        <f t="shared" si="7"/>
        <v>111</v>
      </c>
      <c r="C115" s="1" t="s">
        <v>448</v>
      </c>
      <c r="D115" s="1" t="s">
        <v>124</v>
      </c>
      <c r="E115" s="1">
        <v>79.9</v>
      </c>
      <c r="F115" s="1" t="s">
        <v>11</v>
      </c>
      <c r="G115" s="1" t="s">
        <v>353</v>
      </c>
      <c r="H115" s="1">
        <v>90</v>
      </c>
      <c r="I115" s="4">
        <v>0.887777777777778</v>
      </c>
    </row>
    <row r="116" spans="2:9">
      <c r="B116" s="1">
        <f t="shared" si="7"/>
        <v>112</v>
      </c>
      <c r="C116" s="1" t="s">
        <v>449</v>
      </c>
      <c r="D116" s="1" t="s">
        <v>97</v>
      </c>
      <c r="E116" s="1">
        <v>93.2</v>
      </c>
      <c r="F116" s="1" t="s">
        <v>17</v>
      </c>
      <c r="G116" s="1" t="s">
        <v>347</v>
      </c>
      <c r="H116" s="1">
        <v>105</v>
      </c>
      <c r="I116" s="4">
        <v>0.887619047619048</v>
      </c>
    </row>
    <row r="117" spans="2:9">
      <c r="B117" s="1">
        <f t="shared" si="7"/>
        <v>112</v>
      </c>
      <c r="C117" s="14" t="s">
        <v>450</v>
      </c>
      <c r="D117" s="14" t="s">
        <v>101</v>
      </c>
      <c r="E117" s="14">
        <v>93.2</v>
      </c>
      <c r="F117" s="1" t="s">
        <v>18</v>
      </c>
      <c r="G117" s="1" t="s">
        <v>364</v>
      </c>
      <c r="H117" s="14">
        <v>105</v>
      </c>
      <c r="I117" s="16">
        <v>0.887619047619048</v>
      </c>
    </row>
    <row r="118" spans="2:9">
      <c r="B118" s="1">
        <f t="shared" si="7"/>
        <v>114</v>
      </c>
      <c r="C118" s="1" t="s">
        <v>451</v>
      </c>
      <c r="D118" s="1">
        <v>123568024</v>
      </c>
      <c r="E118" s="1">
        <v>88.7</v>
      </c>
      <c r="F118" s="6" t="s">
        <v>17</v>
      </c>
      <c r="G118" s="1" t="s">
        <v>328</v>
      </c>
      <c r="H118" s="6">
        <v>100</v>
      </c>
      <c r="I118" s="4">
        <v>0.887</v>
      </c>
    </row>
    <row r="119" spans="2:9">
      <c r="B119" s="1">
        <f t="shared" si="7"/>
        <v>114</v>
      </c>
      <c r="C119" s="1" t="s">
        <v>452</v>
      </c>
      <c r="D119" s="1" t="s">
        <v>57</v>
      </c>
      <c r="E119" s="1">
        <v>88.7</v>
      </c>
      <c r="F119" s="6" t="s">
        <v>17</v>
      </c>
      <c r="G119" s="1" t="s">
        <v>328</v>
      </c>
      <c r="H119" s="6">
        <v>100</v>
      </c>
      <c r="I119" s="4">
        <v>0.887</v>
      </c>
    </row>
    <row r="120" spans="2:9">
      <c r="B120" s="1">
        <f t="shared" si="7"/>
        <v>116</v>
      </c>
      <c r="C120" s="1" t="s">
        <v>453</v>
      </c>
      <c r="D120" s="1" t="s">
        <v>171</v>
      </c>
      <c r="E120" s="1">
        <v>93.1</v>
      </c>
      <c r="F120" s="6" t="s">
        <v>17</v>
      </c>
      <c r="G120" s="1" t="s">
        <v>355</v>
      </c>
      <c r="H120" s="6">
        <v>105</v>
      </c>
      <c r="I120" s="4">
        <v>0.886666666666667</v>
      </c>
    </row>
    <row r="121" spans="2:9">
      <c r="B121" s="1">
        <f t="shared" si="7"/>
        <v>117</v>
      </c>
      <c r="C121" s="1" t="s">
        <v>454</v>
      </c>
      <c r="D121" s="1" t="s">
        <v>66</v>
      </c>
      <c r="E121" s="1">
        <v>93</v>
      </c>
      <c r="F121" s="1" t="s">
        <v>12</v>
      </c>
      <c r="G121" s="1" t="s">
        <v>345</v>
      </c>
      <c r="H121" s="1">
        <v>105</v>
      </c>
      <c r="I121" s="4">
        <v>0.885714285714286</v>
      </c>
    </row>
    <row r="122" spans="2:9">
      <c r="B122" s="1">
        <f t="shared" si="7"/>
        <v>117</v>
      </c>
      <c r="C122" s="1" t="s">
        <v>455</v>
      </c>
      <c r="D122" s="1" t="s">
        <v>53</v>
      </c>
      <c r="E122" s="1">
        <v>93</v>
      </c>
      <c r="F122" s="1" t="s">
        <v>15</v>
      </c>
      <c r="G122" s="1" t="s">
        <v>345</v>
      </c>
      <c r="H122" s="1">
        <v>105</v>
      </c>
      <c r="I122" s="4">
        <v>0.885714285714286</v>
      </c>
    </row>
    <row r="123" spans="2:9">
      <c r="B123" s="1">
        <f t="shared" si="7"/>
        <v>117</v>
      </c>
      <c r="C123" s="1" t="s">
        <v>456</v>
      </c>
      <c r="D123" s="1">
        <v>1168438795</v>
      </c>
      <c r="E123" s="1">
        <v>93</v>
      </c>
      <c r="F123" s="1" t="s">
        <v>17</v>
      </c>
      <c r="G123" s="1" t="s">
        <v>241</v>
      </c>
      <c r="H123" s="1">
        <v>105</v>
      </c>
      <c r="I123" s="4">
        <v>0.885714285714286</v>
      </c>
    </row>
    <row r="124" spans="2:9">
      <c r="B124" s="1">
        <f t="shared" si="7"/>
        <v>117</v>
      </c>
      <c r="C124" s="14" t="s">
        <v>457</v>
      </c>
      <c r="D124" s="1" t="s">
        <v>57</v>
      </c>
      <c r="E124" s="14">
        <v>93</v>
      </c>
      <c r="F124" s="1" t="s">
        <v>18</v>
      </c>
      <c r="G124" s="1" t="s">
        <v>362</v>
      </c>
      <c r="H124" s="14">
        <v>105</v>
      </c>
      <c r="I124" s="16">
        <v>0.885714285714286</v>
      </c>
    </row>
    <row r="125" spans="2:9">
      <c r="B125" s="1">
        <f t="shared" si="7"/>
        <v>121</v>
      </c>
      <c r="C125" s="1" t="s">
        <v>458</v>
      </c>
      <c r="D125" s="1">
        <v>123568024</v>
      </c>
      <c r="E125" s="1">
        <v>88.5</v>
      </c>
      <c r="F125" s="1" t="s">
        <v>13</v>
      </c>
      <c r="G125" s="1" t="s">
        <v>345</v>
      </c>
      <c r="H125" s="1">
        <v>100</v>
      </c>
      <c r="I125" s="4">
        <v>0.885</v>
      </c>
    </row>
    <row r="126" spans="2:9">
      <c r="B126" s="1">
        <f t="shared" si="7"/>
        <v>121</v>
      </c>
      <c r="C126" s="1" t="s">
        <v>459</v>
      </c>
      <c r="D126" s="1" t="s">
        <v>66</v>
      </c>
      <c r="E126" s="1">
        <v>88.5</v>
      </c>
      <c r="F126" s="1" t="s">
        <v>13</v>
      </c>
      <c r="G126" s="1" t="s">
        <v>332</v>
      </c>
      <c r="H126" s="1">
        <v>100</v>
      </c>
      <c r="I126" s="4">
        <v>0.885</v>
      </c>
    </row>
    <row r="127" spans="2:9">
      <c r="B127" s="1">
        <f t="shared" si="7"/>
        <v>121</v>
      </c>
      <c r="C127" s="1" t="s">
        <v>460</v>
      </c>
      <c r="D127" s="1" t="s">
        <v>70</v>
      </c>
      <c r="E127" s="1">
        <v>88.5</v>
      </c>
      <c r="F127" s="1" t="s">
        <v>17</v>
      </c>
      <c r="G127" s="1" t="s">
        <v>328</v>
      </c>
      <c r="H127" s="1">
        <v>100</v>
      </c>
      <c r="I127" s="4">
        <v>0.885</v>
      </c>
    </row>
    <row r="128" spans="2:9">
      <c r="B128" s="1">
        <f t="shared" si="7"/>
        <v>124</v>
      </c>
      <c r="C128" s="14" t="s">
        <v>461</v>
      </c>
      <c r="D128" s="14" t="s">
        <v>184</v>
      </c>
      <c r="E128" s="14">
        <v>92.9</v>
      </c>
      <c r="F128" s="1" t="s">
        <v>18</v>
      </c>
      <c r="G128" s="1" t="s">
        <v>362</v>
      </c>
      <c r="H128" s="14">
        <v>105</v>
      </c>
      <c r="I128" s="16">
        <v>0.884761904761905</v>
      </c>
    </row>
    <row r="129" spans="2:9">
      <c r="B129" s="1">
        <f t="shared" si="7"/>
        <v>125</v>
      </c>
      <c r="C129" s="1" t="s">
        <v>462</v>
      </c>
      <c r="D129" s="1">
        <v>123568024</v>
      </c>
      <c r="E129" s="1">
        <v>92.8</v>
      </c>
      <c r="F129" s="1" t="s">
        <v>11</v>
      </c>
      <c r="G129" s="1" t="s">
        <v>351</v>
      </c>
      <c r="H129" s="1">
        <v>105</v>
      </c>
      <c r="I129" s="4">
        <v>0.883809523809524</v>
      </c>
    </row>
    <row r="130" spans="2:9">
      <c r="B130" s="1">
        <f t="shared" si="7"/>
        <v>125</v>
      </c>
      <c r="C130" s="1" t="s">
        <v>463</v>
      </c>
      <c r="D130" s="1" t="s">
        <v>88</v>
      </c>
      <c r="E130" s="1">
        <v>92.8</v>
      </c>
      <c r="F130" s="1" t="s">
        <v>13</v>
      </c>
      <c r="G130" s="1" t="s">
        <v>341</v>
      </c>
      <c r="H130" s="1">
        <v>105</v>
      </c>
      <c r="I130" s="4">
        <v>0.883809523809524</v>
      </c>
    </row>
    <row r="131" spans="2:9">
      <c r="B131" s="1">
        <f t="shared" si="7"/>
        <v>127</v>
      </c>
      <c r="C131" s="1" t="s">
        <v>464</v>
      </c>
      <c r="D131" s="1" t="s">
        <v>107</v>
      </c>
      <c r="E131" s="1">
        <v>92.7</v>
      </c>
      <c r="F131" s="1" t="s">
        <v>11</v>
      </c>
      <c r="G131" s="6" t="s">
        <v>332</v>
      </c>
      <c r="H131" s="1">
        <v>105</v>
      </c>
      <c r="I131" s="4">
        <v>0.882857142857143</v>
      </c>
    </row>
    <row r="132" spans="2:9">
      <c r="B132" s="1">
        <f t="shared" si="7"/>
        <v>127</v>
      </c>
      <c r="C132" s="1" t="s">
        <v>465</v>
      </c>
      <c r="D132" s="1" t="s">
        <v>47</v>
      </c>
      <c r="E132" s="1">
        <v>92.7</v>
      </c>
      <c r="F132" s="1" t="s">
        <v>14</v>
      </c>
      <c r="G132" s="1" t="s">
        <v>341</v>
      </c>
      <c r="H132" s="1">
        <v>105</v>
      </c>
      <c r="I132" s="4">
        <v>0.882857142857143</v>
      </c>
    </row>
    <row r="133" spans="2:9">
      <c r="B133" s="1">
        <f t="shared" si="7"/>
        <v>129</v>
      </c>
      <c r="C133" s="1" t="s">
        <v>466</v>
      </c>
      <c r="D133" s="1" t="s">
        <v>57</v>
      </c>
      <c r="E133" s="1">
        <v>95.3</v>
      </c>
      <c r="F133" s="1" t="s">
        <v>16</v>
      </c>
      <c r="G133" s="1" t="s">
        <v>245</v>
      </c>
      <c r="H133" s="1">
        <v>108</v>
      </c>
      <c r="I133" s="4">
        <v>0.882407407407407</v>
      </c>
    </row>
    <row r="134" spans="2:9">
      <c r="B134" s="1">
        <f t="shared" ref="B134:B177" si="8">RANK(I134,$I$4:$I$197,0)</f>
        <v>130</v>
      </c>
      <c r="C134" s="1" t="s">
        <v>467</v>
      </c>
      <c r="D134" s="1" t="s">
        <v>66</v>
      </c>
      <c r="E134" s="1">
        <v>92.6</v>
      </c>
      <c r="F134" s="1" t="s">
        <v>11</v>
      </c>
      <c r="G134" s="1" t="s">
        <v>325</v>
      </c>
      <c r="H134" s="1">
        <v>105</v>
      </c>
      <c r="I134" s="4">
        <v>0.881904761904762</v>
      </c>
    </row>
    <row r="135" spans="2:9">
      <c r="B135" s="1">
        <f t="shared" si="8"/>
        <v>130</v>
      </c>
      <c r="C135" s="1" t="s">
        <v>468</v>
      </c>
      <c r="D135" s="1" t="s">
        <v>66</v>
      </c>
      <c r="E135" s="1">
        <v>92.6</v>
      </c>
      <c r="F135" s="1" t="s">
        <v>13</v>
      </c>
      <c r="G135" s="1" t="s">
        <v>339</v>
      </c>
      <c r="H135" s="1">
        <v>105</v>
      </c>
      <c r="I135" s="4">
        <v>0.881904761904762</v>
      </c>
    </row>
    <row r="136" spans="2:9">
      <c r="B136" s="1">
        <f t="shared" si="8"/>
        <v>130</v>
      </c>
      <c r="C136" s="1" t="s">
        <v>469</v>
      </c>
      <c r="D136" s="1">
        <v>1168438795</v>
      </c>
      <c r="E136" s="1">
        <v>92.6</v>
      </c>
      <c r="F136" s="1" t="s">
        <v>14</v>
      </c>
      <c r="G136" s="1" t="s">
        <v>341</v>
      </c>
      <c r="H136" s="1">
        <v>105</v>
      </c>
      <c r="I136" s="4">
        <v>0.881904761904762</v>
      </c>
    </row>
    <row r="137" spans="2:9">
      <c r="B137" s="1">
        <f t="shared" si="8"/>
        <v>133</v>
      </c>
      <c r="C137" s="1" t="s">
        <v>470</v>
      </c>
      <c r="D137" s="1" t="s">
        <v>123</v>
      </c>
      <c r="E137" s="1">
        <v>79.3</v>
      </c>
      <c r="F137" s="1" t="s">
        <v>11</v>
      </c>
      <c r="G137" s="1" t="s">
        <v>353</v>
      </c>
      <c r="H137" s="1">
        <v>90</v>
      </c>
      <c r="I137" s="4">
        <v>0.881111111111111</v>
      </c>
    </row>
    <row r="138" spans="2:9">
      <c r="B138" s="1">
        <f t="shared" si="8"/>
        <v>134</v>
      </c>
      <c r="C138" s="1" t="s">
        <v>471</v>
      </c>
      <c r="D138" s="1" t="s">
        <v>107</v>
      </c>
      <c r="E138" s="1">
        <v>92.5</v>
      </c>
      <c r="F138" s="1" t="s">
        <v>11</v>
      </c>
      <c r="G138" s="1" t="s">
        <v>241</v>
      </c>
      <c r="H138" s="1">
        <v>105</v>
      </c>
      <c r="I138" s="4">
        <v>0.880952380952381</v>
      </c>
    </row>
    <row r="139" spans="2:9">
      <c r="B139" s="1">
        <f t="shared" si="8"/>
        <v>134</v>
      </c>
      <c r="C139" s="1" t="s">
        <v>472</v>
      </c>
      <c r="D139" s="1" t="s">
        <v>132</v>
      </c>
      <c r="E139" s="1">
        <v>92.5</v>
      </c>
      <c r="F139" s="1" t="s">
        <v>12</v>
      </c>
      <c r="G139" s="1" t="s">
        <v>341</v>
      </c>
      <c r="H139" s="1">
        <v>105</v>
      </c>
      <c r="I139" s="4">
        <v>0.880952380952381</v>
      </c>
    </row>
    <row r="140" spans="2:9">
      <c r="B140" s="1">
        <f t="shared" si="8"/>
        <v>134</v>
      </c>
      <c r="C140" s="1" t="s">
        <v>473</v>
      </c>
      <c r="D140" s="1" t="s">
        <v>47</v>
      </c>
      <c r="E140" s="1">
        <v>92.5</v>
      </c>
      <c r="F140" s="1" t="s">
        <v>14</v>
      </c>
      <c r="G140" s="1" t="s">
        <v>339</v>
      </c>
      <c r="H140" s="1">
        <v>105</v>
      </c>
      <c r="I140" s="4">
        <v>0.880952380952381</v>
      </c>
    </row>
    <row r="141" spans="2:9">
      <c r="B141" s="1">
        <f t="shared" si="8"/>
        <v>137</v>
      </c>
      <c r="C141" s="1" t="s">
        <v>474</v>
      </c>
      <c r="D141" s="1" t="s">
        <v>171</v>
      </c>
      <c r="E141" s="1">
        <v>92.4</v>
      </c>
      <c r="F141" s="1" t="s">
        <v>15</v>
      </c>
      <c r="G141" s="1" t="s">
        <v>247</v>
      </c>
      <c r="H141" s="1">
        <v>105</v>
      </c>
      <c r="I141" s="4">
        <v>0.88</v>
      </c>
    </row>
    <row r="142" spans="2:9">
      <c r="B142" s="1">
        <f t="shared" si="8"/>
        <v>138</v>
      </c>
      <c r="C142" s="1" t="s">
        <v>475</v>
      </c>
      <c r="D142" s="1" t="s">
        <v>124</v>
      </c>
      <c r="E142" s="1">
        <v>92.3</v>
      </c>
      <c r="F142" s="1" t="s">
        <v>11</v>
      </c>
      <c r="G142" s="1" t="s">
        <v>325</v>
      </c>
      <c r="H142" s="1">
        <v>105</v>
      </c>
      <c r="I142" s="4">
        <v>0.879047619047619</v>
      </c>
    </row>
    <row r="143" spans="2:9">
      <c r="B143" s="1">
        <f t="shared" si="8"/>
        <v>138</v>
      </c>
      <c r="C143" s="1" t="s">
        <v>476</v>
      </c>
      <c r="D143" s="1" t="s">
        <v>66</v>
      </c>
      <c r="E143" s="1">
        <v>92.3</v>
      </c>
      <c r="F143" s="1" t="s">
        <v>13</v>
      </c>
      <c r="G143" s="1" t="s">
        <v>341</v>
      </c>
      <c r="H143" s="1">
        <v>105</v>
      </c>
      <c r="I143" s="4">
        <v>0.879047619047619</v>
      </c>
    </row>
    <row r="144" spans="2:9">
      <c r="B144" s="1">
        <f t="shared" si="8"/>
        <v>138</v>
      </c>
      <c r="C144" s="1" t="s">
        <v>477</v>
      </c>
      <c r="D144" s="1" t="s">
        <v>57</v>
      </c>
      <c r="E144" s="1">
        <v>92.3</v>
      </c>
      <c r="F144" s="1" t="s">
        <v>16</v>
      </c>
      <c r="G144" s="1" t="s">
        <v>339</v>
      </c>
      <c r="H144" s="1">
        <v>105</v>
      </c>
      <c r="I144" s="4">
        <v>0.879047619047619</v>
      </c>
    </row>
    <row r="145" spans="2:9">
      <c r="B145" s="1">
        <f t="shared" si="8"/>
        <v>141</v>
      </c>
      <c r="C145" s="1" t="s">
        <v>478</v>
      </c>
      <c r="D145" s="1" t="s">
        <v>57</v>
      </c>
      <c r="E145" s="1">
        <v>94.9</v>
      </c>
      <c r="F145" s="1" t="s">
        <v>16</v>
      </c>
      <c r="G145" s="1" t="s">
        <v>325</v>
      </c>
      <c r="H145" s="1">
        <v>108</v>
      </c>
      <c r="I145" s="4">
        <v>0.878703703703704</v>
      </c>
    </row>
    <row r="146" spans="2:9">
      <c r="B146" s="1">
        <f t="shared" si="8"/>
        <v>142</v>
      </c>
      <c r="C146" s="1" t="s">
        <v>479</v>
      </c>
      <c r="D146" s="1" t="s">
        <v>109</v>
      </c>
      <c r="E146" s="1">
        <v>92.2</v>
      </c>
      <c r="F146" s="1" t="s">
        <v>12</v>
      </c>
      <c r="G146" s="1" t="s">
        <v>339</v>
      </c>
      <c r="H146" s="1">
        <v>105</v>
      </c>
      <c r="I146" s="4">
        <v>0.878095238095238</v>
      </c>
    </row>
    <row r="147" spans="2:9">
      <c r="B147" s="1">
        <f t="shared" si="8"/>
        <v>142</v>
      </c>
      <c r="C147" s="1" t="s">
        <v>480</v>
      </c>
      <c r="D147" s="1" t="s">
        <v>88</v>
      </c>
      <c r="E147" s="1">
        <v>92.2</v>
      </c>
      <c r="F147" s="1" t="s">
        <v>13</v>
      </c>
      <c r="G147" s="1" t="s">
        <v>339</v>
      </c>
      <c r="H147" s="1">
        <v>105</v>
      </c>
      <c r="I147" s="4">
        <v>0.878095238095238</v>
      </c>
    </row>
    <row r="148" spans="2:9">
      <c r="B148" s="1">
        <f t="shared" si="8"/>
        <v>142</v>
      </c>
      <c r="C148" s="1" t="s">
        <v>481</v>
      </c>
      <c r="D148" s="1">
        <v>1168438795</v>
      </c>
      <c r="E148" s="1">
        <v>92.2</v>
      </c>
      <c r="F148" s="1" t="s">
        <v>14</v>
      </c>
      <c r="G148" s="1" t="s">
        <v>345</v>
      </c>
      <c r="H148" s="1">
        <v>105</v>
      </c>
      <c r="I148" s="4">
        <v>0.878095238095238</v>
      </c>
    </row>
    <row r="149" spans="2:9">
      <c r="B149" s="1">
        <f t="shared" si="8"/>
        <v>142</v>
      </c>
      <c r="C149" s="14" t="s">
        <v>482</v>
      </c>
      <c r="D149" s="14" t="s">
        <v>75</v>
      </c>
      <c r="E149" s="14">
        <v>92.2</v>
      </c>
      <c r="F149" s="14" t="s">
        <v>18</v>
      </c>
      <c r="G149" s="14" t="s">
        <v>483</v>
      </c>
      <c r="H149" s="14">
        <v>105</v>
      </c>
      <c r="I149" s="16">
        <v>0.878095238095238</v>
      </c>
    </row>
    <row r="150" spans="2:9">
      <c r="B150" s="1">
        <f t="shared" si="8"/>
        <v>146</v>
      </c>
      <c r="C150" s="1" t="s">
        <v>484</v>
      </c>
      <c r="D150" s="1" t="s">
        <v>171</v>
      </c>
      <c r="E150" s="1">
        <v>87.8</v>
      </c>
      <c r="F150" s="1" t="s">
        <v>15</v>
      </c>
      <c r="G150" s="1" t="s">
        <v>241</v>
      </c>
      <c r="H150" s="1">
        <v>100</v>
      </c>
      <c r="I150" s="4">
        <v>0.878</v>
      </c>
    </row>
    <row r="151" spans="2:9">
      <c r="B151" s="1">
        <f t="shared" si="8"/>
        <v>147</v>
      </c>
      <c r="C151" s="1" t="s">
        <v>485</v>
      </c>
      <c r="D151" s="1" t="s">
        <v>107</v>
      </c>
      <c r="E151" s="1">
        <v>92.1</v>
      </c>
      <c r="F151" s="1" t="s">
        <v>11</v>
      </c>
      <c r="G151" s="1" t="s">
        <v>351</v>
      </c>
      <c r="H151" s="1">
        <v>105</v>
      </c>
      <c r="I151" s="4">
        <v>0.877142857142857</v>
      </c>
    </row>
    <row r="152" spans="2:9">
      <c r="B152" s="1">
        <f t="shared" si="8"/>
        <v>148</v>
      </c>
      <c r="C152" s="1" t="s">
        <v>486</v>
      </c>
      <c r="D152" s="1" t="s">
        <v>107</v>
      </c>
      <c r="E152" s="1">
        <v>92</v>
      </c>
      <c r="F152" s="1" t="s">
        <v>12</v>
      </c>
      <c r="G152" s="1" t="s">
        <v>328</v>
      </c>
      <c r="H152" s="1">
        <v>105</v>
      </c>
      <c r="I152" s="4">
        <v>0.876190476190476</v>
      </c>
    </row>
    <row r="153" spans="2:9">
      <c r="B153" s="1">
        <f t="shared" si="8"/>
        <v>148</v>
      </c>
      <c r="C153" s="1" t="s">
        <v>487</v>
      </c>
      <c r="D153" s="1" t="s">
        <v>132</v>
      </c>
      <c r="E153" s="1">
        <v>92</v>
      </c>
      <c r="F153" s="1" t="s">
        <v>12</v>
      </c>
      <c r="G153" s="1" t="s">
        <v>339</v>
      </c>
      <c r="H153" s="1">
        <v>105</v>
      </c>
      <c r="I153" s="4">
        <v>0.876190476190476</v>
      </c>
    </row>
    <row r="154" spans="2:9">
      <c r="B154" s="1">
        <f t="shared" si="8"/>
        <v>148</v>
      </c>
      <c r="C154" s="1" t="s">
        <v>488</v>
      </c>
      <c r="D154" s="1" t="s">
        <v>138</v>
      </c>
      <c r="E154" s="1">
        <v>92</v>
      </c>
      <c r="F154" s="1" t="s">
        <v>14</v>
      </c>
      <c r="G154" s="1" t="s">
        <v>325</v>
      </c>
      <c r="H154" s="1">
        <v>105</v>
      </c>
      <c r="I154" s="4">
        <v>0.876190476190476</v>
      </c>
    </row>
    <row r="155" spans="2:9">
      <c r="B155" s="1">
        <f t="shared" si="8"/>
        <v>148</v>
      </c>
      <c r="C155" s="1" t="s">
        <v>489</v>
      </c>
      <c r="D155" s="1" t="s">
        <v>57</v>
      </c>
      <c r="E155" s="1">
        <v>92</v>
      </c>
      <c r="F155" s="1" t="s">
        <v>15</v>
      </c>
      <c r="G155" s="1" t="s">
        <v>341</v>
      </c>
      <c r="H155" s="1">
        <v>105</v>
      </c>
      <c r="I155" s="4">
        <v>0.876190476190476</v>
      </c>
    </row>
    <row r="156" spans="2:9">
      <c r="B156" s="1">
        <f t="shared" si="8"/>
        <v>148</v>
      </c>
      <c r="C156" s="1" t="s">
        <v>490</v>
      </c>
      <c r="D156" s="1" t="s">
        <v>70</v>
      </c>
      <c r="E156" s="1">
        <v>92</v>
      </c>
      <c r="F156" s="1" t="s">
        <v>15</v>
      </c>
      <c r="G156" s="1" t="s">
        <v>247</v>
      </c>
      <c r="H156" s="1">
        <v>105</v>
      </c>
      <c r="I156" s="4">
        <v>0.876190476190476</v>
      </c>
    </row>
    <row r="157" spans="2:9">
      <c r="B157" s="1">
        <f t="shared" si="8"/>
        <v>148</v>
      </c>
      <c r="C157" s="1" t="s">
        <v>491</v>
      </c>
      <c r="D157" s="1">
        <v>123568024</v>
      </c>
      <c r="E157" s="1">
        <v>92</v>
      </c>
      <c r="F157" s="1" t="s">
        <v>17</v>
      </c>
      <c r="G157" s="1" t="s">
        <v>355</v>
      </c>
      <c r="H157" s="1">
        <v>105</v>
      </c>
      <c r="I157" s="4">
        <v>0.876190476190476</v>
      </c>
    </row>
    <row r="158" spans="2:9">
      <c r="B158" s="1">
        <f t="shared" si="8"/>
        <v>154</v>
      </c>
      <c r="C158" s="1" t="s">
        <v>492</v>
      </c>
      <c r="D158" s="1" t="s">
        <v>91</v>
      </c>
      <c r="E158" s="1">
        <v>87.6</v>
      </c>
      <c r="F158" s="1" t="s">
        <v>13</v>
      </c>
      <c r="G158" s="1" t="s">
        <v>345</v>
      </c>
      <c r="H158" s="1">
        <v>100</v>
      </c>
      <c r="I158" s="4">
        <v>0.876</v>
      </c>
    </row>
    <row r="159" spans="2:9">
      <c r="B159" s="1">
        <f t="shared" si="8"/>
        <v>154</v>
      </c>
      <c r="C159" s="1" t="s">
        <v>493</v>
      </c>
      <c r="D159" s="1" t="s">
        <v>91</v>
      </c>
      <c r="E159" s="1">
        <v>87.6</v>
      </c>
      <c r="F159" s="1" t="s">
        <v>13</v>
      </c>
      <c r="G159" s="1" t="s">
        <v>325</v>
      </c>
      <c r="H159" s="1">
        <v>100</v>
      </c>
      <c r="I159" s="4">
        <v>0.876</v>
      </c>
    </row>
    <row r="160" spans="2:9">
      <c r="B160" s="1">
        <f t="shared" si="8"/>
        <v>156</v>
      </c>
      <c r="C160" s="1" t="s">
        <v>494</v>
      </c>
      <c r="D160" s="1" t="s">
        <v>124</v>
      </c>
      <c r="E160" s="1">
        <v>91.9</v>
      </c>
      <c r="F160" s="1" t="s">
        <v>11</v>
      </c>
      <c r="G160" s="6" t="s">
        <v>332</v>
      </c>
      <c r="H160" s="1">
        <v>105</v>
      </c>
      <c r="I160" s="4">
        <v>0.875238095238095</v>
      </c>
    </row>
    <row r="161" spans="2:9">
      <c r="B161" s="1">
        <f t="shared" si="8"/>
        <v>156</v>
      </c>
      <c r="C161" s="1" t="s">
        <v>495</v>
      </c>
      <c r="D161" s="1" t="s">
        <v>126</v>
      </c>
      <c r="E161" s="1">
        <v>91.9</v>
      </c>
      <c r="F161" s="1" t="s">
        <v>11</v>
      </c>
      <c r="G161" s="6" t="s">
        <v>332</v>
      </c>
      <c r="H161" s="1">
        <v>105</v>
      </c>
      <c r="I161" s="4">
        <v>0.875238095238095</v>
      </c>
    </row>
    <row r="162" spans="2:9">
      <c r="B162" s="1">
        <f t="shared" si="8"/>
        <v>156</v>
      </c>
      <c r="C162" s="1" t="s">
        <v>496</v>
      </c>
      <c r="D162" s="1" t="s">
        <v>171</v>
      </c>
      <c r="E162" s="1">
        <v>91.9</v>
      </c>
      <c r="F162" s="1" t="s">
        <v>15</v>
      </c>
      <c r="G162" s="1" t="s">
        <v>345</v>
      </c>
      <c r="H162" s="1">
        <v>105</v>
      </c>
      <c r="I162" s="4">
        <v>0.875238095238095</v>
      </c>
    </row>
    <row r="163" spans="2:9">
      <c r="B163" s="1">
        <f t="shared" si="8"/>
        <v>156</v>
      </c>
      <c r="C163" s="14" t="s">
        <v>497</v>
      </c>
      <c r="D163" s="14" t="s">
        <v>107</v>
      </c>
      <c r="E163" s="14">
        <v>91.9</v>
      </c>
      <c r="F163" s="14" t="s">
        <v>18</v>
      </c>
      <c r="G163" s="14" t="s">
        <v>241</v>
      </c>
      <c r="H163" s="14">
        <v>105</v>
      </c>
      <c r="I163" s="16">
        <v>0.875238095238095</v>
      </c>
    </row>
    <row r="164" spans="2:9">
      <c r="B164" s="1">
        <f t="shared" si="8"/>
        <v>156</v>
      </c>
      <c r="C164" s="1" t="s">
        <v>498</v>
      </c>
      <c r="D164" s="1" t="s">
        <v>53</v>
      </c>
      <c r="E164" s="1">
        <v>91.9</v>
      </c>
      <c r="F164" s="1" t="s">
        <v>18</v>
      </c>
      <c r="G164" s="1" t="s">
        <v>499</v>
      </c>
      <c r="H164" s="1">
        <v>105</v>
      </c>
      <c r="I164" s="4">
        <v>0.875238095238095</v>
      </c>
    </row>
    <row r="165" spans="2:9">
      <c r="B165" s="1">
        <f t="shared" si="8"/>
        <v>161</v>
      </c>
      <c r="C165" s="1" t="s">
        <v>500</v>
      </c>
      <c r="D165" s="1" t="s">
        <v>94</v>
      </c>
      <c r="E165" s="1">
        <v>91.8</v>
      </c>
      <c r="F165" s="1" t="s">
        <v>14</v>
      </c>
      <c r="G165" s="1" t="s">
        <v>341</v>
      </c>
      <c r="H165" s="1">
        <v>105</v>
      </c>
      <c r="I165" s="4">
        <v>0.874285714285714</v>
      </c>
    </row>
    <row r="166" spans="2:9">
      <c r="B166" s="1">
        <f t="shared" si="8"/>
        <v>162</v>
      </c>
      <c r="C166" s="1" t="s">
        <v>501</v>
      </c>
      <c r="D166" s="1" t="s">
        <v>53</v>
      </c>
      <c r="E166" s="1">
        <v>91.7</v>
      </c>
      <c r="F166" s="1" t="s">
        <v>15</v>
      </c>
      <c r="G166" s="1" t="s">
        <v>341</v>
      </c>
      <c r="H166" s="1">
        <v>105</v>
      </c>
      <c r="I166" s="4">
        <v>0.873333333333333</v>
      </c>
    </row>
    <row r="167" spans="2:9">
      <c r="B167" s="1">
        <f t="shared" si="8"/>
        <v>162</v>
      </c>
      <c r="C167" s="1" t="s">
        <v>502</v>
      </c>
      <c r="D167" s="1" t="s">
        <v>141</v>
      </c>
      <c r="E167" s="1">
        <v>91.7</v>
      </c>
      <c r="F167" s="1" t="s">
        <v>16</v>
      </c>
      <c r="G167" s="1" t="s">
        <v>328</v>
      </c>
      <c r="H167" s="1">
        <v>105</v>
      </c>
      <c r="I167" s="4">
        <v>0.873333333333333</v>
      </c>
    </row>
    <row r="168" spans="2:9">
      <c r="B168" s="1">
        <f t="shared" si="8"/>
        <v>162</v>
      </c>
      <c r="C168" s="1" t="s">
        <v>503</v>
      </c>
      <c r="D168" s="1" t="s">
        <v>75</v>
      </c>
      <c r="E168" s="1">
        <v>91.7</v>
      </c>
      <c r="F168" s="1" t="s">
        <v>17</v>
      </c>
      <c r="G168" s="1" t="s">
        <v>355</v>
      </c>
      <c r="H168" s="1">
        <v>105</v>
      </c>
      <c r="I168" s="4">
        <v>0.873333333333333</v>
      </c>
    </row>
    <row r="169" spans="2:9">
      <c r="B169" s="1">
        <f t="shared" si="8"/>
        <v>165</v>
      </c>
      <c r="C169" s="1" t="s">
        <v>504</v>
      </c>
      <c r="D169" s="1" t="s">
        <v>53</v>
      </c>
      <c r="E169" s="1">
        <v>94.3</v>
      </c>
      <c r="F169" s="1" t="s">
        <v>16</v>
      </c>
      <c r="G169" s="1" t="s">
        <v>245</v>
      </c>
      <c r="H169" s="1">
        <v>108</v>
      </c>
      <c r="I169" s="4">
        <v>0.873148148148148</v>
      </c>
    </row>
    <row r="170" spans="2:9">
      <c r="B170" s="1">
        <f t="shared" si="8"/>
        <v>166</v>
      </c>
      <c r="C170" s="1" t="s">
        <v>505</v>
      </c>
      <c r="D170" s="1" t="s">
        <v>123</v>
      </c>
      <c r="E170" s="1">
        <v>91.6</v>
      </c>
      <c r="F170" s="1" t="s">
        <v>11</v>
      </c>
      <c r="G170" s="6" t="s">
        <v>332</v>
      </c>
      <c r="H170" s="1">
        <v>105</v>
      </c>
      <c r="I170" s="4">
        <v>0.872380952380952</v>
      </c>
    </row>
    <row r="171" spans="2:9">
      <c r="B171" s="1">
        <f t="shared" si="8"/>
        <v>166</v>
      </c>
      <c r="C171" s="1" t="s">
        <v>506</v>
      </c>
      <c r="D171" s="1" t="s">
        <v>120</v>
      </c>
      <c r="E171" s="1">
        <v>91.6</v>
      </c>
      <c r="F171" s="1" t="s">
        <v>15</v>
      </c>
      <c r="G171" s="1" t="s">
        <v>345</v>
      </c>
      <c r="H171" s="1">
        <v>105</v>
      </c>
      <c r="I171" s="4">
        <v>0.872380952380952</v>
      </c>
    </row>
    <row r="172" spans="2:9">
      <c r="B172" s="1">
        <f t="shared" si="8"/>
        <v>168</v>
      </c>
      <c r="C172" s="1" t="s">
        <v>507</v>
      </c>
      <c r="D172" s="1" t="s">
        <v>118</v>
      </c>
      <c r="E172" s="1">
        <v>94.2</v>
      </c>
      <c r="F172" s="1" t="s">
        <v>12</v>
      </c>
      <c r="G172" s="6" t="s">
        <v>332</v>
      </c>
      <c r="H172" s="1">
        <v>108</v>
      </c>
      <c r="I172" s="4">
        <v>0.872222222222222</v>
      </c>
    </row>
    <row r="173" spans="2:9">
      <c r="B173" s="1">
        <f t="shared" si="8"/>
        <v>168</v>
      </c>
      <c r="C173" s="1" t="s">
        <v>508</v>
      </c>
      <c r="D173" s="1" t="s">
        <v>70</v>
      </c>
      <c r="E173" s="1">
        <v>94.2</v>
      </c>
      <c r="F173" s="1" t="s">
        <v>15</v>
      </c>
      <c r="G173" s="1" t="s">
        <v>332</v>
      </c>
      <c r="H173" s="1">
        <v>108</v>
      </c>
      <c r="I173" s="4">
        <v>0.872222222222222</v>
      </c>
    </row>
    <row r="174" spans="2:9">
      <c r="B174" s="1">
        <f t="shared" si="8"/>
        <v>168</v>
      </c>
      <c r="C174" s="1" t="s">
        <v>509</v>
      </c>
      <c r="D174" s="1" t="s">
        <v>47</v>
      </c>
      <c r="E174" s="1">
        <v>94.2</v>
      </c>
      <c r="F174" s="1" t="s">
        <v>16</v>
      </c>
      <c r="G174" s="1" t="s">
        <v>245</v>
      </c>
      <c r="H174" s="1">
        <v>108</v>
      </c>
      <c r="I174" s="4">
        <v>0.872222222222222</v>
      </c>
    </row>
    <row r="175" spans="2:9">
      <c r="B175" s="1">
        <f t="shared" si="8"/>
        <v>171</v>
      </c>
      <c r="C175" s="1" t="s">
        <v>510</v>
      </c>
      <c r="D175" s="1">
        <v>123568024</v>
      </c>
      <c r="E175" s="1">
        <v>91.5</v>
      </c>
      <c r="F175" s="1" t="s">
        <v>17</v>
      </c>
      <c r="G175" s="1" t="s">
        <v>347</v>
      </c>
      <c r="H175" s="1">
        <v>105</v>
      </c>
      <c r="I175" s="4">
        <v>0.871428571428571</v>
      </c>
    </row>
    <row r="176" spans="2:9">
      <c r="B176" s="1">
        <f t="shared" si="8"/>
        <v>172</v>
      </c>
      <c r="C176" s="1" t="s">
        <v>511</v>
      </c>
      <c r="D176" s="1" t="s">
        <v>53</v>
      </c>
      <c r="E176" s="1">
        <v>94</v>
      </c>
      <c r="F176" s="1" t="s">
        <v>16</v>
      </c>
      <c r="G176" s="1" t="s">
        <v>332</v>
      </c>
      <c r="H176" s="1">
        <v>108</v>
      </c>
      <c r="I176" s="4">
        <v>0.87037037037037</v>
      </c>
    </row>
    <row r="177" spans="2:9">
      <c r="B177" s="1">
        <f t="shared" si="8"/>
        <v>173</v>
      </c>
      <c r="C177" s="1" t="s">
        <v>512</v>
      </c>
      <c r="D177" s="1" t="s">
        <v>75</v>
      </c>
      <c r="E177" s="1">
        <v>87</v>
      </c>
      <c r="F177" s="1" t="s">
        <v>17</v>
      </c>
      <c r="G177" s="1" t="s">
        <v>328</v>
      </c>
      <c r="H177" s="1">
        <v>100</v>
      </c>
      <c r="I177" s="4">
        <v>0.87</v>
      </c>
    </row>
  </sheetData>
  <autoFilter xmlns:etc="http://www.wps.cn/officeDocument/2017/etCustomData" ref="B3:I177" etc:filterBottomFollowUsedRange="0">
    <extLst/>
  </autoFilter>
  <sortState ref="L3:P31">
    <sortCondition ref="M3:M31" descending="1"/>
    <sortCondition ref="N3:N31" descending="1"/>
    <sortCondition ref="O3:O31" descending="1"/>
  </sortState>
  <mergeCells count="1">
    <mergeCell ref="B2:I2"/>
  </mergeCells>
  <pageMargins left="0.75" right="0.75" top="1" bottom="1" header="0.5" footer="0.5"/>
  <pageSetup paperSize="9" orientation="portrait" horizontalDpi="300" verticalDpi="3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80"/>
  <sheetViews>
    <sheetView workbookViewId="0">
      <selection activeCell="A1" sqref="A1"/>
    </sheetView>
  </sheetViews>
  <sheetFormatPr defaultColWidth="9" defaultRowHeight="13.5"/>
  <cols>
    <col min="1" max="1" width="9.5" customWidth="1"/>
    <col min="2" max="2" width="5.75" customWidth="1"/>
    <col min="3" max="3" width="5" customWidth="1"/>
    <col min="4" max="4" width="5.5" customWidth="1"/>
    <col min="5" max="5" width="38.875" customWidth="1"/>
    <col min="6" max="6" width="12" customWidth="1"/>
    <col min="7" max="7" width="6.875" customWidth="1"/>
    <col min="8" max="8" width="9.875" customWidth="1"/>
    <col min="9" max="9" width="14.125" customWidth="1"/>
    <col min="10" max="10" width="4.125" customWidth="1"/>
    <col min="11" max="11" width="6.75" customWidth="1"/>
    <col min="12" max="12" width="7.625" customWidth="1"/>
    <col min="13" max="13" width="6.75" customWidth="1"/>
    <col min="16" max="16" width="12.5" customWidth="1"/>
    <col min="17" max="19" width="8.5" customWidth="1"/>
    <col min="20" max="20" width="10" customWidth="1"/>
    <col min="22" max="22" width="12.125" customWidth="1"/>
    <col min="23" max="23" width="11.25" customWidth="1"/>
  </cols>
  <sheetData>
    <row r="1" spans="1:25">
      <c r="A1" t="s">
        <v>513</v>
      </c>
    </row>
    <row r="2" spans="1:25">
      <c r="B2" s="1" t="s">
        <v>311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P2" s="7" t="s">
        <v>312</v>
      </c>
      <c r="Q2" s="7" t="s">
        <v>313</v>
      </c>
      <c r="R2" s="7" t="s">
        <v>314</v>
      </c>
      <c r="S2" s="7" t="s">
        <v>315</v>
      </c>
      <c r="T2" s="7" t="s">
        <v>316</v>
      </c>
      <c r="V2" s="7" t="s">
        <v>312</v>
      </c>
      <c r="W2" s="1" t="s">
        <v>236</v>
      </c>
      <c r="X2" s="7" t="s">
        <v>313</v>
      </c>
      <c r="Y2" s="7" t="s">
        <v>314</v>
      </c>
    </row>
    <row r="3" ht="27" spans="1:25">
      <c r="B3" s="8" t="s">
        <v>514</v>
      </c>
      <c r="C3" s="8" t="s">
        <v>515</v>
      </c>
      <c r="D3" s="8" t="s">
        <v>516</v>
      </c>
      <c r="E3" s="1" t="s">
        <v>318</v>
      </c>
      <c r="F3" s="1" t="s">
        <v>319</v>
      </c>
      <c r="G3" s="1" t="s">
        <v>320</v>
      </c>
      <c r="H3" s="1" t="s">
        <v>236</v>
      </c>
      <c r="I3" s="1" t="s">
        <v>321</v>
      </c>
      <c r="J3" s="1" t="s">
        <v>322</v>
      </c>
      <c r="K3" s="1" t="s">
        <v>323</v>
      </c>
      <c r="L3" s="1" t="s">
        <v>517</v>
      </c>
      <c r="M3" s="1" t="s">
        <v>518</v>
      </c>
      <c r="P3" s="7" t="s">
        <v>70</v>
      </c>
      <c r="Q3" s="7">
        <f t="shared" ref="Q3:Q31" si="0">COUNTIF($F$4:$F$114,$P3)</f>
        <v>8</v>
      </c>
      <c r="R3" s="7">
        <f t="shared" ref="R3:R31" si="1">COUNTIF($F$115:$F$200,P3)</f>
        <v>6</v>
      </c>
      <c r="S3" s="4">
        <f t="array" ref="S3">MAX(IF(($F$4:$F$114)=$P3,$K$4:$K$114))</f>
        <v>0.927619047619048</v>
      </c>
      <c r="T3" s="7">
        <f t="array" ref="T3">MIN(IF(($F$4:$F$114)=$P3,$C$4:$C$114))</f>
        <v>14</v>
      </c>
      <c r="V3" s="7" t="s">
        <v>123</v>
      </c>
      <c r="W3" s="7" t="s">
        <v>11</v>
      </c>
      <c r="X3" s="7">
        <f t="shared" ref="X3:X63" si="2">COUNTIFS($F$4:$F$114,$V3,$H$4:$H$114,$W3)</f>
        <v>4</v>
      </c>
      <c r="Y3" s="7">
        <f t="shared" ref="Y3:Y63" si="3">COUNTIFS($F$115:$F$200,$V3,$H$115:$H$200,$W3)</f>
        <v>3</v>
      </c>
    </row>
    <row r="4" ht="14.45" customHeight="1" spans="1:25">
      <c r="B4" s="1">
        <f t="shared" ref="B4:B35" si="4">RANK(L4,$L$4:$L$200,0)</f>
        <v>1</v>
      </c>
      <c r="C4" s="1">
        <f t="shared" ref="C4:C35" si="5">RANK(K4,$K$4:$K$200,0)</f>
        <v>5</v>
      </c>
      <c r="D4" s="1" t="str">
        <f t="shared" ref="D4:D35" si="6">IF(B4&lt;C4,"↑",IF(B4&gt;C4,"↓",))&amp;ABS(B4-C4)</f>
        <v>↑4</v>
      </c>
      <c r="E4" s="2" t="s">
        <v>330</v>
      </c>
      <c r="F4" s="2" t="s">
        <v>40</v>
      </c>
      <c r="G4" s="2">
        <v>102.6</v>
      </c>
      <c r="H4" s="2" t="s">
        <v>12</v>
      </c>
      <c r="I4" s="2" t="s">
        <v>325</v>
      </c>
      <c r="J4" s="2">
        <v>108</v>
      </c>
      <c r="K4" s="3">
        <f t="shared" ref="K4:K35" si="7">G4/J4</f>
        <v>0.95</v>
      </c>
      <c r="L4" s="2">
        <v>95.8</v>
      </c>
      <c r="M4" s="9">
        <f t="shared" ref="M4:M35" si="8">L4-100*K4</f>
        <v>0.799999999999997</v>
      </c>
      <c r="P4" s="7" t="s">
        <v>57</v>
      </c>
      <c r="Q4" s="7">
        <f t="shared" si="0"/>
        <v>9</v>
      </c>
      <c r="R4" s="7">
        <f t="shared" si="1"/>
        <v>7</v>
      </c>
      <c r="S4" s="4">
        <f t="array" ref="S4">MAX(IF(($F$4:$F$114)=$P4,$K$4:$K$114))</f>
        <v>0.928</v>
      </c>
      <c r="T4" s="7">
        <f t="array" ref="T4">MIN(IF(($F$4:$F$114)=$P4,$C$4:$C$114))</f>
        <v>12</v>
      </c>
      <c r="V4" s="7" t="s">
        <v>70</v>
      </c>
      <c r="W4" s="7" t="s">
        <v>17</v>
      </c>
      <c r="X4" s="7">
        <f t="shared" si="2"/>
        <v>5</v>
      </c>
      <c r="Y4" s="7">
        <f t="shared" si="3"/>
        <v>1</v>
      </c>
    </row>
    <row r="5" ht="14.45" customHeight="1" spans="1:25">
      <c r="B5" s="1">
        <f t="shared" si="4"/>
        <v>2</v>
      </c>
      <c r="C5" s="1">
        <f t="shared" si="5"/>
        <v>2</v>
      </c>
      <c r="D5" s="1" t="str">
        <f t="shared" si="6"/>
        <v>0</v>
      </c>
      <c r="E5" s="2" t="s">
        <v>326</v>
      </c>
      <c r="F5" s="2" t="s">
        <v>113</v>
      </c>
      <c r="G5" s="2">
        <v>103.3</v>
      </c>
      <c r="H5" s="2" t="s">
        <v>12</v>
      </c>
      <c r="I5" s="2" t="s">
        <v>245</v>
      </c>
      <c r="J5" s="2">
        <v>108</v>
      </c>
      <c r="K5" s="3">
        <f t="shared" si="7"/>
        <v>0.956481481481481</v>
      </c>
      <c r="L5" s="2">
        <v>95.6</v>
      </c>
      <c r="M5" s="9">
        <f t="shared" si="8"/>
        <v>-0.048148148148158</v>
      </c>
      <c r="P5" s="7" t="s">
        <v>66</v>
      </c>
      <c r="Q5" s="7">
        <f t="shared" si="0"/>
        <v>6</v>
      </c>
      <c r="R5" s="7">
        <f t="shared" si="1"/>
        <v>5</v>
      </c>
      <c r="S5" s="4">
        <f t="array" ref="S5">MAX(IF(($F$4:$F$114)=$P5,$K$4:$K$114))</f>
        <v>0.927619047619048</v>
      </c>
      <c r="T5" s="7">
        <f t="array" ref="T5">MIN(IF(($F$4:$F$114)=$P5,$C$4:$C$114))</f>
        <v>14</v>
      </c>
      <c r="V5" s="7">
        <v>1168438795</v>
      </c>
      <c r="W5" s="7" t="s">
        <v>17</v>
      </c>
      <c r="X5" s="7">
        <f t="shared" si="2"/>
        <v>6</v>
      </c>
      <c r="Y5" s="7">
        <f t="shared" si="3"/>
        <v>0</v>
      </c>
    </row>
    <row r="6" spans="1:25">
      <c r="B6" s="1">
        <f t="shared" si="4"/>
        <v>3</v>
      </c>
      <c r="C6" s="1">
        <f t="shared" si="5"/>
        <v>3</v>
      </c>
      <c r="D6" s="1" t="str">
        <f t="shared" si="6"/>
        <v>0</v>
      </c>
      <c r="E6" s="2" t="s">
        <v>327</v>
      </c>
      <c r="F6" s="2" t="s">
        <v>132</v>
      </c>
      <c r="G6" s="2">
        <v>95.5</v>
      </c>
      <c r="H6" s="2" t="s">
        <v>17</v>
      </c>
      <c r="I6" s="2" t="s">
        <v>328</v>
      </c>
      <c r="J6" s="2">
        <v>100</v>
      </c>
      <c r="K6" s="3">
        <f t="shared" si="7"/>
        <v>0.955</v>
      </c>
      <c r="L6" s="2">
        <v>95.5</v>
      </c>
      <c r="M6" s="9">
        <f t="shared" si="8"/>
        <v>0</v>
      </c>
      <c r="P6" s="7">
        <v>123568024</v>
      </c>
      <c r="Q6" s="7">
        <f t="shared" si="0"/>
        <v>5</v>
      </c>
      <c r="R6" s="7">
        <f t="shared" si="1"/>
        <v>6</v>
      </c>
      <c r="S6" s="4">
        <f t="array" ref="S6">MAX(IF(($F$4:$F$114)=$P6,$K$4:$K$114))</f>
        <v>0.910185185185185</v>
      </c>
      <c r="T6" s="7">
        <f t="array" ref="T6">MIN(IF(($F$4:$F$114)=$P6,$C$4:$C$114))</f>
        <v>43</v>
      </c>
      <c r="V6" s="7" t="s">
        <v>141</v>
      </c>
      <c r="W6" s="7" t="s">
        <v>16</v>
      </c>
      <c r="X6" s="7">
        <f t="shared" si="2"/>
        <v>5</v>
      </c>
      <c r="Y6" s="7">
        <f t="shared" si="3"/>
        <v>1</v>
      </c>
    </row>
    <row r="7" ht="14.45" customHeight="1" spans="1:25">
      <c r="B7" s="1">
        <f t="shared" si="4"/>
        <v>4</v>
      </c>
      <c r="C7" s="1">
        <f t="shared" si="5"/>
        <v>4</v>
      </c>
      <c r="D7" s="1" t="str">
        <f t="shared" si="6"/>
        <v>0</v>
      </c>
      <c r="E7" s="2" t="s">
        <v>329</v>
      </c>
      <c r="F7" s="2" t="s">
        <v>147</v>
      </c>
      <c r="G7" s="2">
        <v>102.7</v>
      </c>
      <c r="H7" s="2" t="s">
        <v>18</v>
      </c>
      <c r="I7" s="2" t="s">
        <v>246</v>
      </c>
      <c r="J7" s="2">
        <v>108</v>
      </c>
      <c r="K7" s="3">
        <f t="shared" si="7"/>
        <v>0.950925925925926</v>
      </c>
      <c r="L7" s="2">
        <v>95.4</v>
      </c>
      <c r="M7" s="9">
        <f t="shared" si="8"/>
        <v>0.30740740740741</v>
      </c>
      <c r="P7" s="7">
        <v>1168438795</v>
      </c>
      <c r="Q7" s="7">
        <f t="shared" si="0"/>
        <v>6</v>
      </c>
      <c r="R7" s="7">
        <f t="shared" si="1"/>
        <v>3</v>
      </c>
      <c r="S7" s="4">
        <f t="array" ref="S7">MAX(IF(($F$4:$F$114)=$P7,$K$4:$K$114))</f>
        <v>0.919047619047619</v>
      </c>
      <c r="T7" s="7">
        <f t="array" ref="T7">MIN(IF(($F$4:$F$114)=$P7,$C$4:$C$114))</f>
        <v>24</v>
      </c>
      <c r="V7" s="7" t="s">
        <v>132</v>
      </c>
      <c r="W7" s="7" t="s">
        <v>12</v>
      </c>
      <c r="X7" s="7">
        <f t="shared" si="2"/>
        <v>5</v>
      </c>
      <c r="Y7" s="7">
        <f t="shared" si="3"/>
        <v>1</v>
      </c>
    </row>
    <row r="8" ht="14.45" customHeight="1" spans="1:25">
      <c r="B8" s="1">
        <f t="shared" si="4"/>
        <v>5</v>
      </c>
      <c r="C8" s="1">
        <f t="shared" si="5"/>
        <v>1</v>
      </c>
      <c r="D8" s="1" t="str">
        <f t="shared" si="6"/>
        <v>↓4</v>
      </c>
      <c r="E8" s="2" t="s">
        <v>324</v>
      </c>
      <c r="F8" s="2" t="s">
        <v>132</v>
      </c>
      <c r="G8" s="2">
        <v>103.6</v>
      </c>
      <c r="H8" s="2" t="s">
        <v>12</v>
      </c>
      <c r="I8" s="2" t="s">
        <v>325</v>
      </c>
      <c r="J8" s="2">
        <v>108</v>
      </c>
      <c r="K8" s="3">
        <f t="shared" si="7"/>
        <v>0.959259259259259</v>
      </c>
      <c r="L8" s="2">
        <v>95.1</v>
      </c>
      <c r="M8" s="9">
        <f t="shared" si="8"/>
        <v>-0.82592592592593</v>
      </c>
      <c r="P8" s="7" t="s">
        <v>132</v>
      </c>
      <c r="Q8" s="7">
        <f t="shared" si="0"/>
        <v>6</v>
      </c>
      <c r="R8" s="7">
        <f t="shared" si="1"/>
        <v>2</v>
      </c>
      <c r="S8" s="4">
        <f t="array" ref="S8">MAX(IF(($F$4:$F$114)=$P8,$K$4:$K$114))</f>
        <v>0.959259259259259</v>
      </c>
      <c r="T8" s="7">
        <f t="array" ref="T8">MIN(IF(($F$4:$F$114)=$P8,$C$4:$C$114))</f>
        <v>1</v>
      </c>
      <c r="V8" s="7" t="s">
        <v>47</v>
      </c>
      <c r="W8" s="7" t="s">
        <v>16</v>
      </c>
      <c r="X8" s="7">
        <f t="shared" si="2"/>
        <v>5</v>
      </c>
      <c r="Y8" s="7">
        <f t="shared" si="3"/>
        <v>0</v>
      </c>
    </row>
    <row r="9" ht="14.45" customHeight="1" spans="1:25">
      <c r="B9" s="1">
        <f t="shared" si="4"/>
        <v>6</v>
      </c>
      <c r="C9" s="1">
        <f t="shared" si="5"/>
        <v>6</v>
      </c>
      <c r="D9" s="1" t="str">
        <f t="shared" si="6"/>
        <v>0</v>
      </c>
      <c r="E9" s="2" t="s">
        <v>331</v>
      </c>
      <c r="F9" s="2" t="s">
        <v>113</v>
      </c>
      <c r="G9" s="2">
        <v>102</v>
      </c>
      <c r="H9" s="2" t="s">
        <v>12</v>
      </c>
      <c r="I9" s="2" t="s">
        <v>332</v>
      </c>
      <c r="J9" s="2">
        <v>108</v>
      </c>
      <c r="K9" s="3">
        <f t="shared" si="7"/>
        <v>0.944444444444444</v>
      </c>
      <c r="L9" s="2">
        <v>94.5</v>
      </c>
      <c r="M9" s="9">
        <f t="shared" si="8"/>
        <v>0.0555555555555571</v>
      </c>
      <c r="P9" s="7" t="s">
        <v>123</v>
      </c>
      <c r="Q9" s="7">
        <f t="shared" si="0"/>
        <v>5</v>
      </c>
      <c r="R9" s="7">
        <f t="shared" si="1"/>
        <v>3</v>
      </c>
      <c r="S9" s="4">
        <f t="array" ref="S9">MAX(IF(($F$4:$F$114)=$P9,$K$4:$K$114))</f>
        <v>0.935238095238095</v>
      </c>
      <c r="T9" s="7">
        <f t="array" ref="T9">MIN(IF(($F$4:$F$114)=$P9,$C$4:$C$114))</f>
        <v>7</v>
      </c>
      <c r="V9" s="7" t="s">
        <v>88</v>
      </c>
      <c r="W9" s="7" t="s">
        <v>14</v>
      </c>
      <c r="X9" s="7">
        <f t="shared" si="2"/>
        <v>4</v>
      </c>
      <c r="Y9" s="7">
        <f t="shared" si="3"/>
        <v>0</v>
      </c>
    </row>
    <row r="10" ht="14.45" customHeight="1" spans="1:25">
      <c r="B10" s="1">
        <f t="shared" si="4"/>
        <v>7</v>
      </c>
      <c r="C10" s="1">
        <f t="shared" si="5"/>
        <v>23</v>
      </c>
      <c r="D10" s="1" t="str">
        <f t="shared" si="6"/>
        <v>↑16</v>
      </c>
      <c r="E10" s="2" t="s">
        <v>357</v>
      </c>
      <c r="F10" s="2" t="s">
        <v>184</v>
      </c>
      <c r="G10" s="2">
        <v>99.3</v>
      </c>
      <c r="H10" s="2" t="s">
        <v>18</v>
      </c>
      <c r="I10" s="2" t="s">
        <v>246</v>
      </c>
      <c r="J10" s="2">
        <v>108</v>
      </c>
      <c r="K10" s="3">
        <f t="shared" si="7"/>
        <v>0.919444444444444</v>
      </c>
      <c r="L10" s="2">
        <v>94.3</v>
      </c>
      <c r="M10" s="9">
        <f t="shared" si="8"/>
        <v>2.35555555555555</v>
      </c>
      <c r="P10" s="7" t="s">
        <v>47</v>
      </c>
      <c r="Q10" s="7">
        <f t="shared" si="0"/>
        <v>5</v>
      </c>
      <c r="R10" s="7">
        <f t="shared" si="1"/>
        <v>3</v>
      </c>
      <c r="S10" s="4">
        <f t="array" ref="S10">MAX(IF(($F$4:$F$114)=$P10,$K$4:$K$114))</f>
        <v>0.915238095238095</v>
      </c>
      <c r="T10" s="7">
        <f t="array" ref="T10">MIN(IF(($F$4:$F$114)=$P10,$C$4:$C$114))</f>
        <v>34</v>
      </c>
      <c r="V10" s="7" t="s">
        <v>113</v>
      </c>
      <c r="W10" s="7" t="s">
        <v>12</v>
      </c>
      <c r="X10" s="7">
        <f t="shared" si="2"/>
        <v>4</v>
      </c>
      <c r="Y10" s="7">
        <f t="shared" si="3"/>
        <v>0</v>
      </c>
    </row>
    <row r="11" ht="14.45" customHeight="1" spans="1:25">
      <c r="B11" s="1">
        <f t="shared" si="4"/>
        <v>8</v>
      </c>
      <c r="C11" s="1">
        <f t="shared" si="5"/>
        <v>7</v>
      </c>
      <c r="D11" s="1" t="str">
        <f t="shared" si="6"/>
        <v>↓1</v>
      </c>
      <c r="E11" s="2" t="s">
        <v>333</v>
      </c>
      <c r="F11" s="2" t="s">
        <v>123</v>
      </c>
      <c r="G11" s="2">
        <v>98.2</v>
      </c>
      <c r="H11" s="2" t="s">
        <v>11</v>
      </c>
      <c r="I11" s="2" t="s">
        <v>325</v>
      </c>
      <c r="J11" s="2">
        <v>105</v>
      </c>
      <c r="K11" s="3">
        <f t="shared" si="7"/>
        <v>0.935238095238095</v>
      </c>
      <c r="L11" s="2">
        <v>94.2</v>
      </c>
      <c r="M11" s="9">
        <f t="shared" si="8"/>
        <v>0.67619047619047</v>
      </c>
      <c r="P11" s="7" t="s">
        <v>88</v>
      </c>
      <c r="Q11" s="7">
        <f t="shared" si="0"/>
        <v>6</v>
      </c>
      <c r="R11" s="7">
        <f t="shared" si="1"/>
        <v>1</v>
      </c>
      <c r="S11" s="4">
        <f t="array" ref="S11">MAX(IF(($F$4:$F$114)=$P11,$K$4:$K$114))</f>
        <v>0.922857142857143</v>
      </c>
      <c r="T11" s="7">
        <f t="array" ref="T11">MIN(IF(($F$4:$F$114)=$P11,$C$4:$C$114))</f>
        <v>20</v>
      </c>
      <c r="V11" s="7" t="s">
        <v>57</v>
      </c>
      <c r="W11" s="7" t="s">
        <v>16</v>
      </c>
      <c r="X11" s="7">
        <f t="shared" si="2"/>
        <v>3</v>
      </c>
      <c r="Y11" s="7">
        <f t="shared" si="3"/>
        <v>3</v>
      </c>
    </row>
    <row r="12" ht="14.45" customHeight="1" spans="1:25">
      <c r="B12" s="1">
        <f t="shared" si="4"/>
        <v>9</v>
      </c>
      <c r="C12" s="1">
        <f t="shared" si="5"/>
        <v>11</v>
      </c>
      <c r="D12" s="1" t="str">
        <f t="shared" si="6"/>
        <v>↑2</v>
      </c>
      <c r="E12" s="2" t="s">
        <v>338</v>
      </c>
      <c r="F12" s="2" t="s">
        <v>109</v>
      </c>
      <c r="G12" s="2">
        <v>97.5</v>
      </c>
      <c r="H12" s="2" t="s">
        <v>11</v>
      </c>
      <c r="I12" s="2" t="s">
        <v>339</v>
      </c>
      <c r="J12" s="2">
        <v>105</v>
      </c>
      <c r="K12" s="3">
        <f t="shared" si="7"/>
        <v>0.928571428571429</v>
      </c>
      <c r="L12" s="2">
        <v>94</v>
      </c>
      <c r="M12" s="9">
        <f t="shared" si="8"/>
        <v>1.14285714285714</v>
      </c>
      <c r="P12" s="7" t="s">
        <v>141</v>
      </c>
      <c r="Q12" s="7">
        <f t="shared" si="0"/>
        <v>5</v>
      </c>
      <c r="R12" s="7">
        <f t="shared" si="1"/>
        <v>1</v>
      </c>
      <c r="S12" s="4">
        <f t="array" ref="S12">MAX(IF(($F$4:$F$114)=$P12,$K$4:$K$114))</f>
        <v>0.918518518518519</v>
      </c>
      <c r="T12" s="7">
        <f t="array" ref="T12">MIN(IF(($F$4:$F$114)=$P12,$C$4:$C$114))</f>
        <v>26</v>
      </c>
      <c r="V12" s="7" t="s">
        <v>124</v>
      </c>
      <c r="W12" s="7" t="s">
        <v>11</v>
      </c>
      <c r="X12" s="7">
        <f t="shared" si="2"/>
        <v>4</v>
      </c>
      <c r="Y12" s="7">
        <f t="shared" si="3"/>
        <v>2</v>
      </c>
    </row>
    <row r="13" ht="14.45" customHeight="1" spans="1:25">
      <c r="B13" s="1">
        <f t="shared" si="4"/>
        <v>10</v>
      </c>
      <c r="C13" s="1">
        <f t="shared" si="5"/>
        <v>14</v>
      </c>
      <c r="D13" s="1" t="str">
        <f t="shared" si="6"/>
        <v>↑4</v>
      </c>
      <c r="E13" s="2" t="s">
        <v>348</v>
      </c>
      <c r="F13" s="2" t="s">
        <v>147</v>
      </c>
      <c r="G13" s="2">
        <v>97.4</v>
      </c>
      <c r="H13" s="2" t="s">
        <v>18</v>
      </c>
      <c r="I13" s="2" t="s">
        <v>241</v>
      </c>
      <c r="J13" s="2">
        <v>105</v>
      </c>
      <c r="K13" s="3">
        <f t="shared" si="7"/>
        <v>0.927619047619048</v>
      </c>
      <c r="L13" s="2">
        <v>93.7</v>
      </c>
      <c r="M13" s="9">
        <f t="shared" si="8"/>
        <v>0.938095238095229</v>
      </c>
      <c r="P13" s="7" t="s">
        <v>113</v>
      </c>
      <c r="Q13" s="7">
        <f t="shared" si="0"/>
        <v>5</v>
      </c>
      <c r="R13" s="7">
        <f t="shared" si="1"/>
        <v>0</v>
      </c>
      <c r="S13" s="4">
        <f t="array" ref="S13">MAX(IF(($F$4:$F$114)=$P13,$K$4:$K$114))</f>
        <v>0.956481481481481</v>
      </c>
      <c r="T13" s="7">
        <f t="array" ref="T13">MIN(IF(($F$4:$F$114)=$P13,$C$4:$C$114))</f>
        <v>2</v>
      </c>
      <c r="V13" s="7" t="s">
        <v>70</v>
      </c>
      <c r="W13" s="7" t="s">
        <v>15</v>
      </c>
      <c r="X13" s="7">
        <f t="shared" si="2"/>
        <v>2</v>
      </c>
      <c r="Y13" s="7">
        <f t="shared" si="3"/>
        <v>3</v>
      </c>
    </row>
    <row r="14" ht="14.45" customHeight="1" spans="1:25">
      <c r="B14" s="1">
        <f t="shared" si="4"/>
        <v>10</v>
      </c>
      <c r="C14" s="1">
        <f t="shared" si="5"/>
        <v>58</v>
      </c>
      <c r="D14" s="1" t="str">
        <f t="shared" si="6"/>
        <v>↑48</v>
      </c>
      <c r="E14" s="1" t="s">
        <v>396</v>
      </c>
      <c r="F14" s="1" t="s">
        <v>70</v>
      </c>
      <c r="G14" s="1">
        <v>97.7</v>
      </c>
      <c r="H14" s="1" t="s">
        <v>15</v>
      </c>
      <c r="I14" s="1" t="s">
        <v>325</v>
      </c>
      <c r="J14" s="1">
        <v>108</v>
      </c>
      <c r="K14" s="4">
        <f t="shared" si="7"/>
        <v>0.90462962962963</v>
      </c>
      <c r="L14" s="1">
        <v>93.7</v>
      </c>
      <c r="M14" s="10">
        <f t="shared" si="8"/>
        <v>3.23703703703704</v>
      </c>
      <c r="P14" s="7" t="s">
        <v>53</v>
      </c>
      <c r="Q14" s="7">
        <f t="shared" si="0"/>
        <v>4</v>
      </c>
      <c r="R14" s="7">
        <f t="shared" si="1"/>
        <v>5</v>
      </c>
      <c r="S14" s="4">
        <f t="array" ref="S14">MAX(IF(($F$4:$F$114)=$P14,$K$4:$K$114))</f>
        <v>0.908333333333333</v>
      </c>
      <c r="T14" s="7">
        <f t="array" ref="T14">MIN(IF(($F$4:$F$114)=$P14,$C$4:$C$114))</f>
        <v>47</v>
      </c>
      <c r="V14" s="7">
        <v>123568024</v>
      </c>
      <c r="W14" s="7" t="s">
        <v>13</v>
      </c>
      <c r="X14" s="7">
        <f t="shared" si="2"/>
        <v>3</v>
      </c>
      <c r="Y14" s="7">
        <f t="shared" si="3"/>
        <v>1</v>
      </c>
    </row>
    <row r="15" ht="14.45" customHeight="1" spans="1:25">
      <c r="B15" s="1">
        <f t="shared" si="4"/>
        <v>12</v>
      </c>
      <c r="C15" s="1">
        <f t="shared" si="5"/>
        <v>8</v>
      </c>
      <c r="D15" s="1" t="str">
        <f t="shared" si="6"/>
        <v>↓4</v>
      </c>
      <c r="E15" s="2" t="s">
        <v>334</v>
      </c>
      <c r="F15" s="2" t="s">
        <v>123</v>
      </c>
      <c r="G15" s="2">
        <v>93.2</v>
      </c>
      <c r="H15" s="2" t="s">
        <v>11</v>
      </c>
      <c r="I15" s="2" t="s">
        <v>247</v>
      </c>
      <c r="J15" s="2">
        <v>100</v>
      </c>
      <c r="K15" s="3">
        <f t="shared" si="7"/>
        <v>0.932</v>
      </c>
      <c r="L15" s="2">
        <v>93.2</v>
      </c>
      <c r="M15" s="9">
        <f t="shared" si="8"/>
        <v>0</v>
      </c>
      <c r="P15" s="7" t="s">
        <v>109</v>
      </c>
      <c r="Q15" s="7">
        <f t="shared" si="0"/>
        <v>4</v>
      </c>
      <c r="R15" s="7">
        <f t="shared" si="1"/>
        <v>1</v>
      </c>
      <c r="S15" s="4">
        <f t="array" ref="S15">MAX(IF(($F$4:$F$114)=$P15,$K$4:$K$114))</f>
        <v>0.928571428571429</v>
      </c>
      <c r="T15" s="7">
        <f t="array" ref="T15">MIN(IF(($F$4:$F$114)=$P15,$C$4:$C$114))</f>
        <v>11</v>
      </c>
      <c r="V15" s="7" t="s">
        <v>109</v>
      </c>
      <c r="W15" s="7" t="s">
        <v>11</v>
      </c>
      <c r="X15" s="7">
        <f t="shared" si="2"/>
        <v>3</v>
      </c>
      <c r="Y15" s="7">
        <f t="shared" si="3"/>
        <v>0</v>
      </c>
    </row>
    <row r="16" ht="14.45" customHeight="1" spans="1:25">
      <c r="B16" s="1">
        <f t="shared" si="4"/>
        <v>12</v>
      </c>
      <c r="C16" s="1">
        <f t="shared" si="5"/>
        <v>14</v>
      </c>
      <c r="D16" s="1" t="str">
        <f t="shared" si="6"/>
        <v>↑2</v>
      </c>
      <c r="E16" s="2" t="s">
        <v>346</v>
      </c>
      <c r="F16" s="2" t="s">
        <v>70</v>
      </c>
      <c r="G16" s="2">
        <v>97.4</v>
      </c>
      <c r="H16" s="2" t="s">
        <v>17</v>
      </c>
      <c r="I16" s="2" t="s">
        <v>347</v>
      </c>
      <c r="J16" s="2">
        <v>105</v>
      </c>
      <c r="K16" s="3">
        <f t="shared" si="7"/>
        <v>0.927619047619048</v>
      </c>
      <c r="L16" s="2">
        <v>93.2</v>
      </c>
      <c r="M16" s="9">
        <f t="shared" si="8"/>
        <v>0.438095238095229</v>
      </c>
      <c r="P16" s="7" t="s">
        <v>171</v>
      </c>
      <c r="Q16" s="7">
        <f t="shared" si="0"/>
        <v>4</v>
      </c>
      <c r="R16" s="7">
        <f t="shared" si="1"/>
        <v>4</v>
      </c>
      <c r="S16" s="4">
        <f t="array" ref="S16">MAX(IF(($F$4:$F$114)=$P16,$K$4:$K$114))</f>
        <v>0.910185185185185</v>
      </c>
      <c r="T16" s="7">
        <f t="array" ref="T16">MIN(IF(($F$4:$F$114)=$P16,$C$4:$C$114))</f>
        <v>43</v>
      </c>
      <c r="V16" s="7" t="s">
        <v>40</v>
      </c>
      <c r="W16" s="7" t="s">
        <v>12</v>
      </c>
      <c r="X16" s="7">
        <f t="shared" si="2"/>
        <v>3</v>
      </c>
      <c r="Y16" s="7">
        <f t="shared" si="3"/>
        <v>0</v>
      </c>
    </row>
    <row r="17" spans="2:25">
      <c r="B17" s="1">
        <f t="shared" si="4"/>
        <v>14</v>
      </c>
      <c r="C17" s="1">
        <f t="shared" si="5"/>
        <v>20</v>
      </c>
      <c r="D17" s="1" t="str">
        <f t="shared" si="6"/>
        <v>↑6</v>
      </c>
      <c r="E17" s="2" t="s">
        <v>352</v>
      </c>
      <c r="F17" s="2" t="s">
        <v>88</v>
      </c>
      <c r="G17" s="2">
        <v>96.9</v>
      </c>
      <c r="H17" s="2" t="s">
        <v>14</v>
      </c>
      <c r="I17" s="2" t="s">
        <v>353</v>
      </c>
      <c r="J17" s="2">
        <v>105</v>
      </c>
      <c r="K17" s="3">
        <f t="shared" si="7"/>
        <v>0.922857142857143</v>
      </c>
      <c r="L17" s="2">
        <v>93.1</v>
      </c>
      <c r="M17" s="9">
        <f t="shared" si="8"/>
        <v>0.814285714285703</v>
      </c>
      <c r="P17" s="7" t="s">
        <v>124</v>
      </c>
      <c r="Q17" s="7">
        <f t="shared" si="0"/>
        <v>4</v>
      </c>
      <c r="R17" s="7">
        <f t="shared" si="1"/>
        <v>2</v>
      </c>
      <c r="S17" s="4">
        <f t="array" ref="S17">MAX(IF(($F$4:$F$114)=$P17,$K$4:$K$114))</f>
        <v>0.93</v>
      </c>
      <c r="T17" s="7">
        <f t="array" ref="T17">MIN(IF(($F$4:$F$114)=$P17,$C$4:$C$114))</f>
        <v>10</v>
      </c>
      <c r="V17" s="7" t="s">
        <v>66</v>
      </c>
      <c r="W17" s="7" t="s">
        <v>13</v>
      </c>
      <c r="X17" s="7">
        <f t="shared" si="2"/>
        <v>2</v>
      </c>
      <c r="Y17" s="7">
        <f t="shared" si="3"/>
        <v>3</v>
      </c>
    </row>
    <row r="18" ht="14.45" customHeight="1" spans="2:25">
      <c r="B18" s="1">
        <f t="shared" si="4"/>
        <v>15</v>
      </c>
      <c r="C18" s="1">
        <f t="shared" si="5"/>
        <v>9</v>
      </c>
      <c r="D18" s="1" t="str">
        <f t="shared" si="6"/>
        <v>↓6</v>
      </c>
      <c r="E18" s="2" t="s">
        <v>335</v>
      </c>
      <c r="F18" s="2" t="s">
        <v>40</v>
      </c>
      <c r="G18" s="2">
        <v>100.5</v>
      </c>
      <c r="H18" s="2" t="s">
        <v>12</v>
      </c>
      <c r="I18" s="2" t="s">
        <v>245</v>
      </c>
      <c r="J18" s="2">
        <v>108</v>
      </c>
      <c r="K18" s="3">
        <f t="shared" si="7"/>
        <v>0.930555555555556</v>
      </c>
      <c r="L18" s="2">
        <v>93</v>
      </c>
      <c r="M18" s="9">
        <f t="shared" si="8"/>
        <v>-0.0555555555555571</v>
      </c>
      <c r="P18" s="7" t="s">
        <v>40</v>
      </c>
      <c r="Q18" s="7">
        <f t="shared" si="0"/>
        <v>3</v>
      </c>
      <c r="R18" s="7">
        <f t="shared" si="1"/>
        <v>0</v>
      </c>
      <c r="S18" s="4">
        <f t="array" ref="S18">MAX(IF(($F$4:$F$114)=$P18,$K$4:$K$114))</f>
        <v>0.95</v>
      </c>
      <c r="T18" s="7">
        <f t="array" ref="T18">MIN(IF(($F$4:$F$114)=$P18,$C$4:$C$114))</f>
        <v>5</v>
      </c>
      <c r="V18" s="7">
        <v>123568024</v>
      </c>
      <c r="W18" s="7" t="s">
        <v>17</v>
      </c>
      <c r="X18" s="7">
        <f t="shared" si="2"/>
        <v>2</v>
      </c>
      <c r="Y18" s="7">
        <f t="shared" si="3"/>
        <v>3</v>
      </c>
    </row>
    <row r="19" spans="2:25">
      <c r="B19" s="1">
        <f t="shared" si="4"/>
        <v>15</v>
      </c>
      <c r="C19" s="1">
        <f t="shared" si="5"/>
        <v>10</v>
      </c>
      <c r="D19" s="1" t="str">
        <f t="shared" si="6"/>
        <v>↓5</v>
      </c>
      <c r="E19" s="2" t="s">
        <v>336</v>
      </c>
      <c r="F19" s="2" t="s">
        <v>124</v>
      </c>
      <c r="G19" s="2">
        <v>93</v>
      </c>
      <c r="H19" s="2" t="s">
        <v>11</v>
      </c>
      <c r="I19" s="2" t="s">
        <v>337</v>
      </c>
      <c r="J19" s="2">
        <v>100</v>
      </c>
      <c r="K19" s="3">
        <f t="shared" si="7"/>
        <v>0.93</v>
      </c>
      <c r="L19" s="2">
        <v>93</v>
      </c>
      <c r="M19" s="9">
        <f t="shared" si="8"/>
        <v>0</v>
      </c>
      <c r="P19" s="7" t="s">
        <v>107</v>
      </c>
      <c r="Q19" s="7">
        <f t="shared" si="0"/>
        <v>3</v>
      </c>
      <c r="R19" s="7">
        <f t="shared" si="1"/>
        <v>4</v>
      </c>
      <c r="S19" s="4">
        <f t="array" ref="S19">MAX(IF(($F$4:$F$114)=$P19,$K$4:$K$114))</f>
        <v>0.927619047619048</v>
      </c>
      <c r="T19" s="7">
        <f t="array" ref="T19">MIN(IF(($F$4:$F$114)=$P19,$C$4:$C$114))</f>
        <v>14</v>
      </c>
      <c r="V19" s="7" t="s">
        <v>53</v>
      </c>
      <c r="W19" s="7" t="s">
        <v>16</v>
      </c>
      <c r="X19" s="7">
        <f t="shared" si="2"/>
        <v>2</v>
      </c>
      <c r="Y19" s="7">
        <f t="shared" si="3"/>
        <v>2</v>
      </c>
    </row>
    <row r="20" ht="14.45" customHeight="1" spans="2:25">
      <c r="B20" s="1">
        <f t="shared" si="4"/>
        <v>15</v>
      </c>
      <c r="C20" s="1">
        <f t="shared" si="5"/>
        <v>24</v>
      </c>
      <c r="D20" s="1" t="str">
        <f t="shared" si="6"/>
        <v>↑9</v>
      </c>
      <c r="E20" s="2" t="s">
        <v>358</v>
      </c>
      <c r="F20" s="2" t="s">
        <v>123</v>
      </c>
      <c r="G20" s="2">
        <v>96.5</v>
      </c>
      <c r="H20" s="2" t="s">
        <v>12</v>
      </c>
      <c r="I20" s="2" t="s">
        <v>328</v>
      </c>
      <c r="J20" s="2">
        <v>105</v>
      </c>
      <c r="K20" s="3">
        <f t="shared" si="7"/>
        <v>0.919047619047619</v>
      </c>
      <c r="L20" s="2">
        <v>93</v>
      </c>
      <c r="M20" s="9">
        <f t="shared" si="8"/>
        <v>1.0952380952381</v>
      </c>
      <c r="P20" s="7" t="s">
        <v>94</v>
      </c>
      <c r="Q20" s="7">
        <f t="shared" si="0"/>
        <v>3</v>
      </c>
      <c r="R20" s="7">
        <f t="shared" si="1"/>
        <v>0</v>
      </c>
      <c r="S20" s="4">
        <f t="array" ref="S20">MAX(IF(($F$4:$F$114)=$P20,$K$4:$K$114))</f>
        <v>0.906666666666667</v>
      </c>
      <c r="T20" s="7">
        <f t="array" ref="T20">MIN(IF(($F$4:$F$114)=$P20,$C$4:$C$114))</f>
        <v>51</v>
      </c>
      <c r="V20" s="7" t="s">
        <v>57</v>
      </c>
      <c r="W20" s="7" t="s">
        <v>15</v>
      </c>
      <c r="X20" s="7">
        <f t="shared" si="2"/>
        <v>2</v>
      </c>
      <c r="Y20" s="7">
        <f t="shared" si="3"/>
        <v>2</v>
      </c>
    </row>
    <row r="21" ht="14.45" customHeight="1" spans="2:25">
      <c r="B21" s="1">
        <f t="shared" si="4"/>
        <v>18</v>
      </c>
      <c r="C21" s="1">
        <f t="shared" si="5"/>
        <v>13</v>
      </c>
      <c r="D21" s="1" t="str">
        <f t="shared" si="6"/>
        <v>↓5</v>
      </c>
      <c r="E21" s="2" t="s">
        <v>342</v>
      </c>
      <c r="F21" s="2" t="s">
        <v>57</v>
      </c>
      <c r="G21" s="2">
        <v>100.2</v>
      </c>
      <c r="H21" s="2" t="s">
        <v>18</v>
      </c>
      <c r="I21" s="2" t="s">
        <v>246</v>
      </c>
      <c r="J21" s="2">
        <v>108</v>
      </c>
      <c r="K21" s="3">
        <f t="shared" si="7"/>
        <v>0.927777777777778</v>
      </c>
      <c r="L21" s="2">
        <v>92.9</v>
      </c>
      <c r="M21" s="9">
        <f t="shared" si="8"/>
        <v>0.12222222222222</v>
      </c>
      <c r="P21" s="7" t="s">
        <v>138</v>
      </c>
      <c r="Q21" s="7">
        <f t="shared" si="0"/>
        <v>2</v>
      </c>
      <c r="R21" s="7">
        <f t="shared" si="1"/>
        <v>1</v>
      </c>
      <c r="S21" s="4">
        <f t="array" ref="S21">MAX(IF(($F$4:$F$114)=$P21,$K$4:$K$114))</f>
        <v>0.900925925925926</v>
      </c>
      <c r="T21" s="7">
        <f t="array" ref="T21">MIN(IF(($F$4:$F$114)=$P21,$C$4:$C$114))</f>
        <v>70</v>
      </c>
      <c r="V21" s="7" t="s">
        <v>53</v>
      </c>
      <c r="W21" s="7" t="s">
        <v>15</v>
      </c>
      <c r="X21" s="7">
        <f t="shared" si="2"/>
        <v>2</v>
      </c>
      <c r="Y21" s="7">
        <f t="shared" si="3"/>
        <v>2</v>
      </c>
    </row>
    <row r="22" spans="2:25">
      <c r="B22" s="1">
        <f t="shared" si="4"/>
        <v>18</v>
      </c>
      <c r="C22" s="1">
        <f t="shared" si="5"/>
        <v>14</v>
      </c>
      <c r="D22" s="1" t="str">
        <f t="shared" si="6"/>
        <v>↓4</v>
      </c>
      <c r="E22" s="2" t="s">
        <v>343</v>
      </c>
      <c r="F22" s="2" t="s">
        <v>107</v>
      </c>
      <c r="G22" s="2">
        <v>97.4</v>
      </c>
      <c r="H22" s="2" t="s">
        <v>11</v>
      </c>
      <c r="I22" s="2" t="s">
        <v>325</v>
      </c>
      <c r="J22" s="2">
        <v>105</v>
      </c>
      <c r="K22" s="3">
        <f t="shared" si="7"/>
        <v>0.927619047619048</v>
      </c>
      <c r="L22" s="2">
        <v>92.9</v>
      </c>
      <c r="M22" s="9">
        <f t="shared" si="8"/>
        <v>0.138095238095232</v>
      </c>
      <c r="P22" s="7" t="s">
        <v>184</v>
      </c>
      <c r="Q22" s="7">
        <f t="shared" si="0"/>
        <v>3</v>
      </c>
      <c r="R22" s="7">
        <f t="shared" si="1"/>
        <v>1</v>
      </c>
      <c r="S22" s="4">
        <f t="array" ref="S22">MAX(IF(($F$4:$F$114)=$P22,$K$4:$K$114))</f>
        <v>0.920952380952381</v>
      </c>
      <c r="T22" s="7">
        <f t="array" ref="T22">MIN(IF(($F$4:$F$114)=$P22,$C$4:$C$114))</f>
        <v>21</v>
      </c>
      <c r="V22" s="7" t="s">
        <v>66</v>
      </c>
      <c r="W22" s="7" t="s">
        <v>11</v>
      </c>
      <c r="X22" s="7">
        <f t="shared" si="2"/>
        <v>2</v>
      </c>
      <c r="Y22" s="7">
        <f t="shared" si="3"/>
        <v>1</v>
      </c>
    </row>
    <row r="23" spans="2:25">
      <c r="B23" s="1">
        <f t="shared" si="4"/>
        <v>18</v>
      </c>
      <c r="C23" s="1">
        <f t="shared" si="5"/>
        <v>21</v>
      </c>
      <c r="D23" s="1" t="str">
        <f t="shared" si="6"/>
        <v>↑3</v>
      </c>
      <c r="E23" s="2" t="s">
        <v>356</v>
      </c>
      <c r="F23" s="2" t="s">
        <v>184</v>
      </c>
      <c r="G23" s="2">
        <v>96.7</v>
      </c>
      <c r="H23" s="2" t="s">
        <v>17</v>
      </c>
      <c r="I23" s="2" t="s">
        <v>347</v>
      </c>
      <c r="J23" s="2">
        <v>105</v>
      </c>
      <c r="K23" s="3">
        <f t="shared" si="7"/>
        <v>0.920952380952381</v>
      </c>
      <c r="L23" s="2">
        <v>92.9</v>
      </c>
      <c r="M23" s="9">
        <f t="shared" si="8"/>
        <v>0.804761904761904</v>
      </c>
      <c r="P23" s="7" t="s">
        <v>116</v>
      </c>
      <c r="Q23" s="7">
        <f t="shared" si="0"/>
        <v>2</v>
      </c>
      <c r="R23" s="7">
        <f t="shared" si="1"/>
        <v>0</v>
      </c>
      <c r="S23" s="4">
        <f t="array" ref="S23">MAX(IF(($F$4:$F$114)=$P23,$K$4:$K$114))</f>
        <v>0.915238095238095</v>
      </c>
      <c r="T23" s="7">
        <f t="array" ref="T23">MIN(IF(($F$4:$F$114)=$P23,$C$4:$C$114))</f>
        <v>34</v>
      </c>
      <c r="V23" s="7" t="s">
        <v>138</v>
      </c>
      <c r="W23" s="7" t="s">
        <v>14</v>
      </c>
      <c r="X23" s="7">
        <f t="shared" si="2"/>
        <v>2</v>
      </c>
      <c r="Y23" s="7">
        <f t="shared" si="3"/>
        <v>1</v>
      </c>
    </row>
    <row r="24" ht="14.45" customHeight="1" spans="2:25">
      <c r="B24" s="1">
        <f t="shared" si="4"/>
        <v>18</v>
      </c>
      <c r="C24" s="1">
        <f t="shared" si="5"/>
        <v>39</v>
      </c>
      <c r="D24" s="1" t="str">
        <f t="shared" si="6"/>
        <v>↑21</v>
      </c>
      <c r="E24" s="2" t="s">
        <v>375</v>
      </c>
      <c r="F24" s="2" t="s">
        <v>132</v>
      </c>
      <c r="G24" s="2">
        <v>95.9</v>
      </c>
      <c r="H24" s="2" t="s">
        <v>12</v>
      </c>
      <c r="I24" s="2" t="s">
        <v>345</v>
      </c>
      <c r="J24" s="2">
        <v>105</v>
      </c>
      <c r="K24" s="3">
        <f t="shared" si="7"/>
        <v>0.913333333333333</v>
      </c>
      <c r="L24" s="2">
        <v>92.9</v>
      </c>
      <c r="M24" s="9">
        <f t="shared" si="8"/>
        <v>1.56666666666666</v>
      </c>
      <c r="P24" s="7" t="s">
        <v>91</v>
      </c>
      <c r="Q24" s="7">
        <f t="shared" si="0"/>
        <v>1</v>
      </c>
      <c r="R24" s="7">
        <f t="shared" si="1"/>
        <v>2</v>
      </c>
      <c r="S24" s="4">
        <f t="array" ref="S24">MAX(IF(($F$4:$F$114)=$P24,$K$4:$K$114))</f>
        <v>0.899</v>
      </c>
      <c r="T24" s="7">
        <f t="array" ref="T24">MIN(IF(($F$4:$F$114)=$P24,$C$4:$C$114))</f>
        <v>75</v>
      </c>
      <c r="V24" s="7" t="s">
        <v>70</v>
      </c>
      <c r="W24" s="7" t="s">
        <v>13</v>
      </c>
      <c r="X24" s="7">
        <f t="shared" si="2"/>
        <v>0</v>
      </c>
      <c r="Y24" s="7">
        <f t="shared" si="3"/>
        <v>2</v>
      </c>
    </row>
    <row r="25" spans="2:25">
      <c r="B25" s="1">
        <f t="shared" si="4"/>
        <v>22</v>
      </c>
      <c r="C25" s="1">
        <f t="shared" si="5"/>
        <v>12</v>
      </c>
      <c r="D25" s="1" t="str">
        <f t="shared" si="6"/>
        <v>↓10</v>
      </c>
      <c r="E25" s="2" t="s">
        <v>340</v>
      </c>
      <c r="F25" s="2" t="s">
        <v>57</v>
      </c>
      <c r="G25" s="2">
        <v>92.8</v>
      </c>
      <c r="H25" s="2" t="s">
        <v>16</v>
      </c>
      <c r="I25" s="2" t="s">
        <v>341</v>
      </c>
      <c r="J25" s="2">
        <v>100</v>
      </c>
      <c r="K25" s="3">
        <f t="shared" si="7"/>
        <v>0.928</v>
      </c>
      <c r="L25" s="2">
        <v>92.8</v>
      </c>
      <c r="M25" s="9">
        <f t="shared" si="8"/>
        <v>0</v>
      </c>
      <c r="P25" s="7" t="s">
        <v>75</v>
      </c>
      <c r="Q25" s="7">
        <f t="shared" si="0"/>
        <v>2</v>
      </c>
      <c r="R25" s="7">
        <f t="shared" si="1"/>
        <v>4</v>
      </c>
      <c r="S25" s="4">
        <f t="array" ref="S25">MAX(IF(($F$4:$F$114)=$P25,$K$4:$K$114))</f>
        <v>0.918095238095238</v>
      </c>
      <c r="T25" s="7">
        <f t="array" ref="T25">MIN(IF(($F$4:$F$114)=$P25,$C$4:$C$114))</f>
        <v>27</v>
      </c>
      <c r="V25" s="7" t="s">
        <v>66</v>
      </c>
      <c r="W25" s="7" t="s">
        <v>15</v>
      </c>
      <c r="X25" s="7">
        <f t="shared" si="2"/>
        <v>1</v>
      </c>
      <c r="Y25" s="7">
        <f t="shared" si="3"/>
        <v>1</v>
      </c>
    </row>
    <row r="26" ht="14.45" customHeight="1" spans="2:25">
      <c r="B26" s="1">
        <f t="shared" si="4"/>
        <v>23</v>
      </c>
      <c r="C26" s="1">
        <f t="shared" si="5"/>
        <v>18</v>
      </c>
      <c r="D26" s="1" t="str">
        <f t="shared" si="6"/>
        <v>↓5</v>
      </c>
      <c r="E26" s="2" t="s">
        <v>349</v>
      </c>
      <c r="F26" s="2" t="s">
        <v>70</v>
      </c>
      <c r="G26" s="2">
        <v>92.7</v>
      </c>
      <c r="H26" s="2" t="s">
        <v>17</v>
      </c>
      <c r="I26" s="2" t="s">
        <v>245</v>
      </c>
      <c r="J26" s="2">
        <v>100</v>
      </c>
      <c r="K26" s="3">
        <f t="shared" si="7"/>
        <v>0.927</v>
      </c>
      <c r="L26" s="2">
        <v>92.7</v>
      </c>
      <c r="M26" s="9">
        <f t="shared" si="8"/>
        <v>0</v>
      </c>
      <c r="P26" s="7" t="s">
        <v>97</v>
      </c>
      <c r="Q26" s="7">
        <f t="shared" si="0"/>
        <v>1</v>
      </c>
      <c r="R26" s="7">
        <f t="shared" si="1"/>
        <v>1</v>
      </c>
      <c r="S26" s="4">
        <f t="array" ref="S26">MAX(IF(($F$4:$F$114)=$P26,$K$4:$K$114))</f>
        <v>0.916</v>
      </c>
      <c r="T26" s="7">
        <f t="array" ref="T26">MIN(IF(($F$4:$F$114)=$P26,$C$4:$C$114))</f>
        <v>33</v>
      </c>
      <c r="V26" s="7" t="s">
        <v>184</v>
      </c>
      <c r="W26" s="7" t="s">
        <v>17</v>
      </c>
      <c r="X26" s="7">
        <f t="shared" si="2"/>
        <v>2</v>
      </c>
      <c r="Y26" s="7">
        <f t="shared" si="3"/>
        <v>0</v>
      </c>
    </row>
    <row r="27" ht="14.45" customHeight="1" spans="2:25">
      <c r="B27" s="1">
        <f t="shared" si="4"/>
        <v>24</v>
      </c>
      <c r="C27" s="1">
        <f t="shared" si="5"/>
        <v>30</v>
      </c>
      <c r="D27" s="1" t="str">
        <f t="shared" si="6"/>
        <v>↑6</v>
      </c>
      <c r="E27" s="2" t="s">
        <v>366</v>
      </c>
      <c r="F27" s="2" t="s">
        <v>113</v>
      </c>
      <c r="G27" s="2">
        <v>96.3</v>
      </c>
      <c r="H27" s="2" t="s">
        <v>12</v>
      </c>
      <c r="I27" s="2" t="s">
        <v>339</v>
      </c>
      <c r="J27" s="2">
        <v>105</v>
      </c>
      <c r="K27" s="3">
        <f t="shared" si="7"/>
        <v>0.917142857142857</v>
      </c>
      <c r="L27" s="2">
        <v>92.5</v>
      </c>
      <c r="M27" s="9">
        <f t="shared" si="8"/>
        <v>0.785714285714292</v>
      </c>
      <c r="P27" s="7" t="s">
        <v>118</v>
      </c>
      <c r="Q27" s="7">
        <f t="shared" si="0"/>
        <v>1</v>
      </c>
      <c r="R27" s="7">
        <f t="shared" si="1"/>
        <v>1</v>
      </c>
      <c r="S27" s="4">
        <f t="array" ref="S27">MAX(IF(($F$4:$F$114)=$P27,$K$4:$K$114))</f>
        <v>0.895</v>
      </c>
      <c r="T27" s="7">
        <f t="array" ref="T27">MIN(IF(($F$4:$F$114)=$P27,$C$4:$C$114))</f>
        <v>89</v>
      </c>
      <c r="V27" s="7" t="s">
        <v>171</v>
      </c>
      <c r="W27" s="7" t="s">
        <v>15</v>
      </c>
      <c r="X27" s="7">
        <f t="shared" si="2"/>
        <v>2</v>
      </c>
      <c r="Y27" s="7">
        <f t="shared" si="3"/>
        <v>3</v>
      </c>
    </row>
    <row r="28" ht="14.45" customHeight="1" spans="2:25">
      <c r="B28" s="1">
        <f t="shared" si="4"/>
        <v>25</v>
      </c>
      <c r="C28" s="1">
        <f t="shared" si="5"/>
        <v>14</v>
      </c>
      <c r="D28" s="1" t="str">
        <f t="shared" si="6"/>
        <v>↓11</v>
      </c>
      <c r="E28" s="2" t="s">
        <v>344</v>
      </c>
      <c r="F28" s="2" t="s">
        <v>66</v>
      </c>
      <c r="G28" s="2">
        <v>97.4</v>
      </c>
      <c r="H28" s="2" t="s">
        <v>15</v>
      </c>
      <c r="I28" s="2" t="s">
        <v>345</v>
      </c>
      <c r="J28" s="2">
        <v>105</v>
      </c>
      <c r="K28" s="3">
        <f t="shared" si="7"/>
        <v>0.927619047619048</v>
      </c>
      <c r="L28" s="2">
        <v>92.4</v>
      </c>
      <c r="M28" s="9">
        <f t="shared" si="8"/>
        <v>-0.361904761904768</v>
      </c>
      <c r="P28" s="7" t="s">
        <v>126</v>
      </c>
      <c r="Q28" s="7">
        <f t="shared" si="0"/>
        <v>2</v>
      </c>
      <c r="R28" s="7">
        <f t="shared" si="1"/>
        <v>0</v>
      </c>
      <c r="S28" s="4">
        <f t="array" ref="S28">MAX(IF(($F$4:$F$114)=$P28,$K$4:$K$114))</f>
        <v>0.898095238095238</v>
      </c>
      <c r="T28" s="7">
        <f t="array" ref="T28">MIN(IF(($F$4:$F$114)=$P28,$C$4:$C$114))</f>
        <v>77</v>
      </c>
      <c r="V28" s="7" t="s">
        <v>107</v>
      </c>
      <c r="W28" s="7" t="s">
        <v>11</v>
      </c>
      <c r="X28" s="7">
        <f t="shared" si="2"/>
        <v>2</v>
      </c>
      <c r="Y28" s="7">
        <f t="shared" si="3"/>
        <v>2</v>
      </c>
    </row>
    <row r="29" spans="2:25">
      <c r="B29" s="1">
        <f t="shared" si="4"/>
        <v>25</v>
      </c>
      <c r="C29" s="1">
        <f t="shared" si="5"/>
        <v>97</v>
      </c>
      <c r="D29" s="1" t="str">
        <f t="shared" si="6"/>
        <v>↑72</v>
      </c>
      <c r="E29" s="1" t="s">
        <v>433</v>
      </c>
      <c r="F29" s="1" t="s">
        <v>66</v>
      </c>
      <c r="G29" s="1">
        <v>98.2</v>
      </c>
      <c r="H29" s="1" t="s">
        <v>13</v>
      </c>
      <c r="I29" s="1" t="s">
        <v>328</v>
      </c>
      <c r="J29" s="1">
        <v>110</v>
      </c>
      <c r="K29" s="4">
        <f t="shared" si="7"/>
        <v>0.892727272727273</v>
      </c>
      <c r="L29" s="1">
        <v>92.4</v>
      </c>
      <c r="M29" s="10">
        <f t="shared" si="8"/>
        <v>3.12727272727274</v>
      </c>
      <c r="P29" s="7" t="s">
        <v>111</v>
      </c>
      <c r="Q29" s="7">
        <f t="shared" si="0"/>
        <v>1</v>
      </c>
      <c r="R29" s="7">
        <f t="shared" si="1"/>
        <v>0</v>
      </c>
      <c r="S29" s="4">
        <f t="array" ref="S29">MAX(IF(($F$4:$F$114)=$P29,$K$4:$K$114))</f>
        <v>0.917142857142857</v>
      </c>
      <c r="T29" s="7">
        <f t="array" ref="T29">MIN(IF(($F$4:$F$114)=$P29,$C$4:$C$114))</f>
        <v>30</v>
      </c>
      <c r="V29" s="7" t="s">
        <v>47</v>
      </c>
      <c r="W29" s="7" t="s">
        <v>14</v>
      </c>
      <c r="X29" s="7">
        <f t="shared" si="2"/>
        <v>0</v>
      </c>
      <c r="Y29" s="7">
        <f t="shared" si="3"/>
        <v>3</v>
      </c>
    </row>
    <row r="30" ht="14.45" customHeight="1" spans="2:25">
      <c r="B30" s="1">
        <f t="shared" si="4"/>
        <v>27</v>
      </c>
      <c r="C30" s="1">
        <f t="shared" si="5"/>
        <v>19</v>
      </c>
      <c r="D30" s="1" t="str">
        <f t="shared" si="6"/>
        <v>↓8</v>
      </c>
      <c r="E30" s="2" t="s">
        <v>350</v>
      </c>
      <c r="F30" s="2" t="s">
        <v>123</v>
      </c>
      <c r="G30" s="2">
        <v>97.2</v>
      </c>
      <c r="H30" s="2" t="s">
        <v>11</v>
      </c>
      <c r="I30" s="2" t="s">
        <v>351</v>
      </c>
      <c r="J30" s="2">
        <v>105</v>
      </c>
      <c r="K30" s="3">
        <f t="shared" si="7"/>
        <v>0.925714285714286</v>
      </c>
      <c r="L30" s="2">
        <v>92.2</v>
      </c>
      <c r="M30" s="9">
        <f t="shared" si="8"/>
        <v>-0.371428571428567</v>
      </c>
      <c r="P30" s="1" t="s">
        <v>120</v>
      </c>
      <c r="Q30" s="7">
        <f t="shared" si="0"/>
        <v>0</v>
      </c>
      <c r="R30" s="7">
        <f t="shared" si="1"/>
        <v>1</v>
      </c>
      <c r="S30" s="4">
        <f>MAX(IF(($F$4:$F$176)=$P30,$K$4:$K$176))</f>
        <v>0</v>
      </c>
      <c r="T30" s="7">
        <f t="array" ref="T30">MIN(IF(($F$4:$F$114)=$P30,$C$4:$C$114))</f>
        <v>0</v>
      </c>
      <c r="V30" s="7" t="s">
        <v>88</v>
      </c>
      <c r="W30" s="7" t="s">
        <v>13</v>
      </c>
      <c r="X30" s="7">
        <f t="shared" si="2"/>
        <v>2</v>
      </c>
      <c r="Y30" s="7">
        <f t="shared" si="3"/>
        <v>1</v>
      </c>
    </row>
    <row r="31" ht="14.45" customHeight="1" spans="2:25">
      <c r="B31" s="1">
        <f t="shared" si="4"/>
        <v>27</v>
      </c>
      <c r="C31" s="1">
        <f t="shared" si="5"/>
        <v>21</v>
      </c>
      <c r="D31" s="1" t="str">
        <f t="shared" si="6"/>
        <v>↓6</v>
      </c>
      <c r="E31" s="2" t="s">
        <v>354</v>
      </c>
      <c r="F31" s="2" t="s">
        <v>70</v>
      </c>
      <c r="G31" s="2">
        <v>96.7</v>
      </c>
      <c r="H31" s="2" t="s">
        <v>17</v>
      </c>
      <c r="I31" s="2" t="s">
        <v>355</v>
      </c>
      <c r="J31" s="2">
        <v>105</v>
      </c>
      <c r="K31" s="3">
        <f t="shared" si="7"/>
        <v>0.920952380952381</v>
      </c>
      <c r="L31" s="2">
        <v>92.2</v>
      </c>
      <c r="M31" s="9">
        <f t="shared" si="8"/>
        <v>0.104761904761901</v>
      </c>
      <c r="P31" s="11" t="s">
        <v>147</v>
      </c>
      <c r="Q31" s="11">
        <f t="shared" si="0"/>
        <v>4</v>
      </c>
      <c r="R31" s="11">
        <f t="shared" si="1"/>
        <v>0</v>
      </c>
      <c r="S31" s="12">
        <f>MAX(IF(($F$4:$F$176)=$P31,$K$4:$K$176))</f>
        <v>0</v>
      </c>
      <c r="T31" s="11">
        <f t="array" ref="T31">MIN(IF(($F$4:$F$114)=$P31,$C$4:$C$114))</f>
        <v>4</v>
      </c>
      <c r="V31" s="7" t="s">
        <v>91</v>
      </c>
      <c r="W31" s="7" t="s">
        <v>13</v>
      </c>
      <c r="X31" s="7">
        <f t="shared" si="2"/>
        <v>1</v>
      </c>
      <c r="Y31" s="7">
        <f t="shared" si="3"/>
        <v>2</v>
      </c>
    </row>
    <row r="32" ht="14.45" customHeight="1" spans="2:25">
      <c r="B32" s="1">
        <f t="shared" si="4"/>
        <v>27</v>
      </c>
      <c r="C32" s="1">
        <f t="shared" si="5"/>
        <v>43</v>
      </c>
      <c r="D32" s="1" t="str">
        <f t="shared" si="6"/>
        <v>↑16</v>
      </c>
      <c r="E32" s="2" t="s">
        <v>380</v>
      </c>
      <c r="F32" s="2">
        <v>123568024</v>
      </c>
      <c r="G32" s="2">
        <v>98.3</v>
      </c>
      <c r="H32" s="2" t="s">
        <v>17</v>
      </c>
      <c r="I32" s="2" t="s">
        <v>244</v>
      </c>
      <c r="J32" s="2">
        <v>108</v>
      </c>
      <c r="K32" s="3">
        <f t="shared" si="7"/>
        <v>0.910185185185185</v>
      </c>
      <c r="L32" s="2">
        <v>92.2</v>
      </c>
      <c r="M32" s="9">
        <f t="shared" si="8"/>
        <v>1.18148148148148</v>
      </c>
      <c r="V32" s="7" t="s">
        <v>75</v>
      </c>
      <c r="W32" s="7" t="s">
        <v>17</v>
      </c>
      <c r="X32" s="7">
        <f t="shared" si="2"/>
        <v>0</v>
      </c>
      <c r="Y32" s="7">
        <f t="shared" si="3"/>
        <v>3</v>
      </c>
    </row>
    <row r="33" spans="2:25">
      <c r="B33" s="1">
        <f t="shared" si="4"/>
        <v>27</v>
      </c>
      <c r="C33" s="1">
        <f t="shared" si="5"/>
        <v>63</v>
      </c>
      <c r="D33" s="1" t="str">
        <f t="shared" si="6"/>
        <v>↑36</v>
      </c>
      <c r="E33" s="1" t="s">
        <v>400</v>
      </c>
      <c r="F33" s="1" t="s">
        <v>66</v>
      </c>
      <c r="G33" s="1">
        <v>94.9</v>
      </c>
      <c r="H33" s="1" t="s">
        <v>11</v>
      </c>
      <c r="I33" s="1" t="s">
        <v>332</v>
      </c>
      <c r="J33" s="1">
        <v>105</v>
      </c>
      <c r="K33" s="4">
        <f t="shared" si="7"/>
        <v>0.903809523809524</v>
      </c>
      <c r="L33" s="1">
        <v>92.2</v>
      </c>
      <c r="M33" s="10">
        <f t="shared" si="8"/>
        <v>1.81904761904762</v>
      </c>
      <c r="V33" s="7" t="s">
        <v>57</v>
      </c>
      <c r="W33" s="7" t="s">
        <v>17</v>
      </c>
      <c r="X33" s="7">
        <f t="shared" si="2"/>
        <v>1</v>
      </c>
      <c r="Y33" s="7">
        <f t="shared" si="3"/>
        <v>1</v>
      </c>
    </row>
    <row r="34" ht="14.45" customHeight="1" spans="2:25">
      <c r="B34" s="1">
        <f t="shared" si="4"/>
        <v>31</v>
      </c>
      <c r="C34" s="1">
        <f t="shared" si="5"/>
        <v>34</v>
      </c>
      <c r="D34" s="1" t="str">
        <f t="shared" si="6"/>
        <v>↑3</v>
      </c>
      <c r="E34" s="2" t="s">
        <v>370</v>
      </c>
      <c r="F34" s="2" t="s">
        <v>116</v>
      </c>
      <c r="G34" s="2">
        <v>96.1</v>
      </c>
      <c r="H34" s="2" t="s">
        <v>15</v>
      </c>
      <c r="I34" s="2" t="s">
        <v>328</v>
      </c>
      <c r="J34" s="2">
        <v>105</v>
      </c>
      <c r="K34" s="3">
        <f t="shared" si="7"/>
        <v>0.915238095238095</v>
      </c>
      <c r="L34" s="2">
        <v>92.1</v>
      </c>
      <c r="M34" s="9">
        <f t="shared" si="8"/>
        <v>0.576190476190476</v>
      </c>
      <c r="V34" s="7">
        <v>123568024</v>
      </c>
      <c r="W34" s="7" t="s">
        <v>11</v>
      </c>
      <c r="X34" s="7">
        <f t="shared" si="2"/>
        <v>0</v>
      </c>
      <c r="Y34" s="7">
        <f t="shared" si="3"/>
        <v>2</v>
      </c>
    </row>
    <row r="35" ht="14.45" customHeight="1" spans="2:25">
      <c r="B35" s="1">
        <f t="shared" si="4"/>
        <v>31</v>
      </c>
      <c r="C35" s="1">
        <f t="shared" si="5"/>
        <v>86</v>
      </c>
      <c r="D35" s="1" t="str">
        <f t="shared" si="6"/>
        <v>↑55</v>
      </c>
      <c r="E35" s="1" t="s">
        <v>423</v>
      </c>
      <c r="F35" s="1" t="s">
        <v>138</v>
      </c>
      <c r="G35" s="1">
        <v>94.1</v>
      </c>
      <c r="H35" s="1" t="s">
        <v>14</v>
      </c>
      <c r="I35" s="1" t="s">
        <v>341</v>
      </c>
      <c r="J35" s="1">
        <v>105</v>
      </c>
      <c r="K35" s="4">
        <f t="shared" si="7"/>
        <v>0.896190476190476</v>
      </c>
      <c r="L35" s="1">
        <v>92.1</v>
      </c>
      <c r="M35" s="10">
        <f t="shared" si="8"/>
        <v>2.48095238095239</v>
      </c>
      <c r="V35" s="7" t="s">
        <v>109</v>
      </c>
      <c r="W35" s="7" t="s">
        <v>12</v>
      </c>
      <c r="X35" s="7">
        <f t="shared" si="2"/>
        <v>1</v>
      </c>
      <c r="Y35" s="7">
        <f t="shared" si="3"/>
        <v>1</v>
      </c>
    </row>
    <row r="36" ht="14.45" customHeight="1" spans="2:25">
      <c r="B36" s="1">
        <f t="shared" ref="B36:B67" si="9">RANK(L36,$L$4:$L$200,0)</f>
        <v>33</v>
      </c>
      <c r="C36" s="1">
        <f t="shared" ref="C36:C67" si="10">RANK(K36,$K$4:$K$200,0)</f>
        <v>24</v>
      </c>
      <c r="D36" s="1" t="str">
        <f t="shared" ref="D36:D67" si="11">IF(B36&lt;C36,"↑",IF(B36&gt;C36,"↓",))&amp;ABS(B36-C36)</f>
        <v>↓9</v>
      </c>
      <c r="E36" s="2" t="s">
        <v>359</v>
      </c>
      <c r="F36" s="2">
        <v>1168438795</v>
      </c>
      <c r="G36" s="2">
        <v>96.5</v>
      </c>
      <c r="H36" s="2" t="s">
        <v>17</v>
      </c>
      <c r="I36" s="2" t="s">
        <v>355</v>
      </c>
      <c r="J36" s="2">
        <v>105</v>
      </c>
      <c r="K36" s="3">
        <f t="shared" ref="K36:K67" si="12">G36/J36</f>
        <v>0.919047619047619</v>
      </c>
      <c r="L36" s="2">
        <v>92</v>
      </c>
      <c r="M36" s="9">
        <f t="shared" ref="M36:M67" si="13">L36-100*K36</f>
        <v>0.095238095238102</v>
      </c>
      <c r="V36" s="7" t="s">
        <v>171</v>
      </c>
      <c r="W36" s="7" t="s">
        <v>17</v>
      </c>
      <c r="X36" s="7">
        <f t="shared" si="2"/>
        <v>1</v>
      </c>
      <c r="Y36" s="7">
        <f t="shared" si="3"/>
        <v>1</v>
      </c>
    </row>
    <row r="37" ht="14.45" customHeight="1" spans="2:25">
      <c r="B37" s="1">
        <f t="shared" si="9"/>
        <v>33</v>
      </c>
      <c r="C37" s="1">
        <f t="shared" si="10"/>
        <v>46</v>
      </c>
      <c r="D37" s="1" t="str">
        <f t="shared" si="11"/>
        <v>↑13</v>
      </c>
      <c r="E37" s="2" t="s">
        <v>382</v>
      </c>
      <c r="F37" s="2" t="s">
        <v>109</v>
      </c>
      <c r="G37" s="2">
        <v>95.5</v>
      </c>
      <c r="H37" s="2" t="s">
        <v>11</v>
      </c>
      <c r="I37" s="2" t="s">
        <v>383</v>
      </c>
      <c r="J37" s="2">
        <v>105</v>
      </c>
      <c r="K37" s="3">
        <f t="shared" si="12"/>
        <v>0.90952380952381</v>
      </c>
      <c r="L37" s="2">
        <v>92</v>
      </c>
      <c r="M37" s="9">
        <f t="shared" si="13"/>
        <v>1.04761904761905</v>
      </c>
      <c r="V37" s="7" t="s">
        <v>107</v>
      </c>
      <c r="W37" s="7" t="s">
        <v>12</v>
      </c>
      <c r="X37" s="7">
        <f t="shared" si="2"/>
        <v>1</v>
      </c>
      <c r="Y37" s="7">
        <f t="shared" si="3"/>
        <v>1</v>
      </c>
    </row>
    <row r="38" spans="2:25">
      <c r="B38" s="1">
        <f t="shared" si="9"/>
        <v>35</v>
      </c>
      <c r="C38" s="1">
        <f t="shared" si="10"/>
        <v>26</v>
      </c>
      <c r="D38" s="1" t="str">
        <f t="shared" si="11"/>
        <v>↓9</v>
      </c>
      <c r="E38" s="2" t="s">
        <v>360</v>
      </c>
      <c r="F38" s="2" t="s">
        <v>141</v>
      </c>
      <c r="G38" s="2">
        <v>99.2</v>
      </c>
      <c r="H38" s="2" t="s">
        <v>16</v>
      </c>
      <c r="I38" s="2" t="s">
        <v>332</v>
      </c>
      <c r="J38" s="2">
        <v>108</v>
      </c>
      <c r="K38" s="3">
        <f t="shared" si="12"/>
        <v>0.918518518518519</v>
      </c>
      <c r="L38" s="2">
        <v>91.9</v>
      </c>
      <c r="M38" s="9">
        <f t="shared" si="13"/>
        <v>0.048148148148158</v>
      </c>
      <c r="V38" s="7" t="s">
        <v>94</v>
      </c>
      <c r="W38" s="7" t="s">
        <v>14</v>
      </c>
      <c r="X38" s="7">
        <f t="shared" si="2"/>
        <v>2</v>
      </c>
      <c r="Y38" s="7">
        <f t="shared" si="3"/>
        <v>0</v>
      </c>
    </row>
    <row r="39" ht="14.45" customHeight="1" spans="2:25">
      <c r="B39" s="1">
        <f t="shared" si="9"/>
        <v>35</v>
      </c>
      <c r="C39" s="1">
        <f t="shared" si="10"/>
        <v>27</v>
      </c>
      <c r="D39" s="1" t="str">
        <f t="shared" si="11"/>
        <v>↓8</v>
      </c>
      <c r="E39" s="2" t="s">
        <v>363</v>
      </c>
      <c r="F39" s="2" t="s">
        <v>147</v>
      </c>
      <c r="G39" s="2">
        <v>96.4</v>
      </c>
      <c r="H39" s="2" t="s">
        <v>18</v>
      </c>
      <c r="I39" s="2" t="s">
        <v>364</v>
      </c>
      <c r="J39" s="2">
        <v>105</v>
      </c>
      <c r="K39" s="3">
        <f t="shared" si="12"/>
        <v>0.918095238095238</v>
      </c>
      <c r="L39" s="2">
        <v>91.9</v>
      </c>
      <c r="M39" s="9">
        <f t="shared" si="13"/>
        <v>0.0904761904761813</v>
      </c>
      <c r="V39" s="7" t="s">
        <v>97</v>
      </c>
      <c r="W39" s="7" t="s">
        <v>17</v>
      </c>
      <c r="X39" s="7">
        <f t="shared" si="2"/>
        <v>1</v>
      </c>
      <c r="Y39" s="7">
        <f t="shared" si="3"/>
        <v>1</v>
      </c>
    </row>
    <row r="40" spans="2:25">
      <c r="B40" s="1">
        <f t="shared" si="9"/>
        <v>35</v>
      </c>
      <c r="C40" s="1">
        <f t="shared" si="10"/>
        <v>42</v>
      </c>
      <c r="D40" s="1" t="str">
        <f t="shared" si="11"/>
        <v>↑7</v>
      </c>
      <c r="E40" s="2" t="s">
        <v>378</v>
      </c>
      <c r="F40" s="2">
        <v>1168438795</v>
      </c>
      <c r="G40" s="2">
        <v>95.6</v>
      </c>
      <c r="H40" s="2" t="s">
        <v>17</v>
      </c>
      <c r="I40" s="2" t="s">
        <v>347</v>
      </c>
      <c r="J40" s="2">
        <v>105</v>
      </c>
      <c r="K40" s="3">
        <f t="shared" si="12"/>
        <v>0.91047619047619</v>
      </c>
      <c r="L40" s="2">
        <v>91.9</v>
      </c>
      <c r="M40" s="9">
        <f t="shared" si="13"/>
        <v>0.852380952380969</v>
      </c>
      <c r="V40" s="7" t="s">
        <v>126</v>
      </c>
      <c r="W40" s="7" t="s">
        <v>11</v>
      </c>
      <c r="X40" s="7">
        <f t="shared" si="2"/>
        <v>2</v>
      </c>
      <c r="Y40" s="7">
        <f t="shared" si="3"/>
        <v>0</v>
      </c>
    </row>
    <row r="41" ht="14.45" customHeight="1" spans="2:25">
      <c r="B41" s="1">
        <f t="shared" si="9"/>
        <v>38</v>
      </c>
      <c r="C41" s="1">
        <f t="shared" si="10"/>
        <v>29</v>
      </c>
      <c r="D41" s="1" t="str">
        <f t="shared" si="11"/>
        <v>↓9</v>
      </c>
      <c r="E41" s="2" t="s">
        <v>365</v>
      </c>
      <c r="F41" s="2">
        <v>1168438795</v>
      </c>
      <c r="G41" s="2">
        <v>91.8</v>
      </c>
      <c r="H41" s="2" t="s">
        <v>17</v>
      </c>
      <c r="I41" s="2" t="s">
        <v>245</v>
      </c>
      <c r="J41" s="2">
        <v>100</v>
      </c>
      <c r="K41" s="3">
        <f t="shared" si="12"/>
        <v>0.918</v>
      </c>
      <c r="L41" s="2">
        <v>91.8</v>
      </c>
      <c r="M41" s="9">
        <f t="shared" si="13"/>
        <v>0</v>
      </c>
      <c r="V41" s="7" t="s">
        <v>70</v>
      </c>
      <c r="W41" s="7" t="s">
        <v>14</v>
      </c>
      <c r="X41" s="7">
        <f t="shared" si="2"/>
        <v>1</v>
      </c>
      <c r="Y41" s="7">
        <f t="shared" si="3"/>
        <v>0</v>
      </c>
    </row>
    <row r="42" spans="2:25">
      <c r="B42" s="1">
        <f t="shared" si="9"/>
        <v>38</v>
      </c>
      <c r="C42" s="1">
        <f t="shared" si="10"/>
        <v>34</v>
      </c>
      <c r="D42" s="1" t="str">
        <f t="shared" si="11"/>
        <v>↓4</v>
      </c>
      <c r="E42" s="2" t="s">
        <v>371</v>
      </c>
      <c r="F42" s="2" t="s">
        <v>47</v>
      </c>
      <c r="G42" s="2">
        <v>96.1</v>
      </c>
      <c r="H42" s="2" t="s">
        <v>16</v>
      </c>
      <c r="I42" s="2" t="s">
        <v>339</v>
      </c>
      <c r="J42" s="2">
        <v>105</v>
      </c>
      <c r="K42" s="3">
        <f t="shared" si="12"/>
        <v>0.915238095238095</v>
      </c>
      <c r="L42" s="2">
        <v>91.8</v>
      </c>
      <c r="M42" s="9">
        <f t="shared" si="13"/>
        <v>0.276190476190479</v>
      </c>
      <c r="V42" s="7">
        <v>1168438795</v>
      </c>
      <c r="W42" s="7" t="s">
        <v>13</v>
      </c>
      <c r="X42" s="7">
        <f t="shared" si="2"/>
        <v>0</v>
      </c>
      <c r="Y42" s="7">
        <f t="shared" si="3"/>
        <v>1</v>
      </c>
    </row>
    <row r="43" ht="14.45" customHeight="1" spans="2:25">
      <c r="B43" s="1">
        <f t="shared" si="9"/>
        <v>38</v>
      </c>
      <c r="C43" s="1">
        <f t="shared" si="10"/>
        <v>65</v>
      </c>
      <c r="D43" s="1" t="str">
        <f t="shared" si="11"/>
        <v>↑27</v>
      </c>
      <c r="E43" s="1" t="s">
        <v>402</v>
      </c>
      <c r="F43" s="1" t="s">
        <v>141</v>
      </c>
      <c r="G43" s="1">
        <v>97.6</v>
      </c>
      <c r="H43" s="1" t="s">
        <v>16</v>
      </c>
      <c r="I43" s="1" t="s">
        <v>325</v>
      </c>
      <c r="J43" s="1">
        <v>108</v>
      </c>
      <c r="K43" s="4">
        <f t="shared" si="12"/>
        <v>0.903703703703704</v>
      </c>
      <c r="L43" s="1">
        <v>91.8</v>
      </c>
      <c r="M43" s="10">
        <f t="shared" si="13"/>
        <v>1.42962962962963</v>
      </c>
      <c r="V43" s="7" t="s">
        <v>132</v>
      </c>
      <c r="W43" s="7" t="s">
        <v>17</v>
      </c>
      <c r="X43" s="7">
        <f t="shared" si="2"/>
        <v>1</v>
      </c>
      <c r="Y43" s="7">
        <f t="shared" si="3"/>
        <v>0</v>
      </c>
    </row>
    <row r="44" spans="2:25">
      <c r="B44" s="1">
        <f t="shared" si="9"/>
        <v>38</v>
      </c>
      <c r="C44" s="1">
        <f t="shared" si="10"/>
        <v>65</v>
      </c>
      <c r="D44" s="1" t="str">
        <f t="shared" si="11"/>
        <v>↑27</v>
      </c>
      <c r="E44" s="1" t="s">
        <v>403</v>
      </c>
      <c r="F44" s="1" t="s">
        <v>70</v>
      </c>
      <c r="G44" s="1">
        <v>97.6</v>
      </c>
      <c r="H44" s="1" t="s">
        <v>17</v>
      </c>
      <c r="I44" s="1" t="s">
        <v>244</v>
      </c>
      <c r="J44" s="1">
        <v>108</v>
      </c>
      <c r="K44" s="4">
        <f t="shared" si="12"/>
        <v>0.903703703703704</v>
      </c>
      <c r="L44" s="1">
        <v>91.8</v>
      </c>
      <c r="M44" s="10">
        <f t="shared" si="13"/>
        <v>1.42962962962963</v>
      </c>
      <c r="V44" s="7" t="s">
        <v>132</v>
      </c>
      <c r="W44" s="7" t="s">
        <v>11</v>
      </c>
      <c r="X44" s="7">
        <f t="shared" si="2"/>
        <v>0</v>
      </c>
      <c r="Y44" s="7">
        <f t="shared" si="3"/>
        <v>1</v>
      </c>
    </row>
    <row r="45" ht="14.45" customHeight="1" spans="2:25">
      <c r="B45" s="1">
        <f t="shared" si="9"/>
        <v>42</v>
      </c>
      <c r="C45" s="1">
        <f t="shared" si="10"/>
        <v>38</v>
      </c>
      <c r="D45" s="1" t="str">
        <f t="shared" si="11"/>
        <v>↓4</v>
      </c>
      <c r="E45" s="2" t="s">
        <v>374</v>
      </c>
      <c r="F45" s="2">
        <v>1168438795</v>
      </c>
      <c r="G45" s="2">
        <v>98.8</v>
      </c>
      <c r="H45" s="2" t="s">
        <v>17</v>
      </c>
      <c r="I45" s="2" t="s">
        <v>247</v>
      </c>
      <c r="J45" s="2">
        <v>108</v>
      </c>
      <c r="K45" s="3">
        <f t="shared" si="12"/>
        <v>0.914814814814815</v>
      </c>
      <c r="L45" s="2">
        <v>91.7</v>
      </c>
      <c r="M45" s="9">
        <f t="shared" si="13"/>
        <v>0.218518518518522</v>
      </c>
      <c r="V45" s="7" t="s">
        <v>123</v>
      </c>
      <c r="W45" s="7" t="s">
        <v>12</v>
      </c>
      <c r="X45" s="7">
        <f t="shared" si="2"/>
        <v>1</v>
      </c>
      <c r="Y45" s="7">
        <f t="shared" si="3"/>
        <v>0</v>
      </c>
    </row>
    <row r="46" ht="14.45" customHeight="1" spans="2:25">
      <c r="B46" s="1">
        <f t="shared" si="9"/>
        <v>43</v>
      </c>
      <c r="C46" s="1">
        <f t="shared" si="10"/>
        <v>33</v>
      </c>
      <c r="D46" s="1" t="str">
        <f t="shared" si="11"/>
        <v>↓10</v>
      </c>
      <c r="E46" s="2" t="s">
        <v>369</v>
      </c>
      <c r="F46" s="2" t="s">
        <v>97</v>
      </c>
      <c r="G46" s="2">
        <v>91.6</v>
      </c>
      <c r="H46" s="2" t="s">
        <v>17</v>
      </c>
      <c r="I46" s="2" t="s">
        <v>245</v>
      </c>
      <c r="J46" s="2">
        <v>100</v>
      </c>
      <c r="K46" s="3">
        <f t="shared" si="12"/>
        <v>0.916</v>
      </c>
      <c r="L46" s="2">
        <v>91.6</v>
      </c>
      <c r="M46" s="9">
        <f t="shared" si="13"/>
        <v>0</v>
      </c>
      <c r="V46" s="7" t="s">
        <v>113</v>
      </c>
      <c r="W46" s="7" t="s">
        <v>11</v>
      </c>
      <c r="X46" s="7">
        <f t="shared" si="2"/>
        <v>1</v>
      </c>
      <c r="Y46" s="7">
        <f t="shared" si="3"/>
        <v>0</v>
      </c>
    </row>
    <row r="47" ht="14.45" customHeight="1" spans="2:25">
      <c r="B47" s="1">
        <f t="shared" si="9"/>
        <v>43</v>
      </c>
      <c r="C47" s="1">
        <f t="shared" si="10"/>
        <v>40</v>
      </c>
      <c r="D47" s="1" t="str">
        <f t="shared" si="11"/>
        <v>↓3</v>
      </c>
      <c r="E47" s="2" t="s">
        <v>376</v>
      </c>
      <c r="F47" s="2" t="s">
        <v>70</v>
      </c>
      <c r="G47" s="2">
        <v>98.6</v>
      </c>
      <c r="H47" s="2" t="s">
        <v>17</v>
      </c>
      <c r="I47" s="2" t="s">
        <v>247</v>
      </c>
      <c r="J47" s="2">
        <v>108</v>
      </c>
      <c r="K47" s="3">
        <f t="shared" si="12"/>
        <v>0.912962962962963</v>
      </c>
      <c r="L47" s="2">
        <v>91.6</v>
      </c>
      <c r="M47" s="9">
        <f t="shared" si="13"/>
        <v>0.303703703703704</v>
      </c>
      <c r="V47" s="7" t="s">
        <v>171</v>
      </c>
      <c r="W47" s="7" t="s">
        <v>16</v>
      </c>
      <c r="X47" s="7">
        <f t="shared" si="2"/>
        <v>1</v>
      </c>
      <c r="Y47" s="7">
        <f t="shared" si="3"/>
        <v>0</v>
      </c>
    </row>
    <row r="48" ht="14.45" customHeight="1" spans="2:25">
      <c r="B48" s="1">
        <f t="shared" si="9"/>
        <v>43</v>
      </c>
      <c r="C48" s="1">
        <f t="shared" si="10"/>
        <v>43</v>
      </c>
      <c r="D48" s="1" t="str">
        <f t="shared" si="11"/>
        <v>0</v>
      </c>
      <c r="E48" s="2" t="s">
        <v>379</v>
      </c>
      <c r="F48" s="2" t="s">
        <v>171</v>
      </c>
      <c r="G48" s="2">
        <v>98.3</v>
      </c>
      <c r="H48" s="2" t="s">
        <v>15</v>
      </c>
      <c r="I48" s="2" t="s">
        <v>332</v>
      </c>
      <c r="J48" s="2">
        <v>108</v>
      </c>
      <c r="K48" s="3">
        <f t="shared" si="12"/>
        <v>0.910185185185185</v>
      </c>
      <c r="L48" s="2">
        <v>91.6</v>
      </c>
      <c r="M48" s="9">
        <f t="shared" si="13"/>
        <v>0.581481481481475</v>
      </c>
      <c r="V48" s="7" t="s">
        <v>94</v>
      </c>
      <c r="W48" s="7" t="s">
        <v>15</v>
      </c>
      <c r="X48" s="7">
        <f t="shared" si="2"/>
        <v>1</v>
      </c>
      <c r="Y48" s="7">
        <f t="shared" si="3"/>
        <v>0</v>
      </c>
    </row>
    <row r="49" ht="14.45" customHeight="1" spans="2:25">
      <c r="B49" s="1">
        <f t="shared" si="9"/>
        <v>46</v>
      </c>
      <c r="C49" s="1">
        <f t="shared" si="10"/>
        <v>30</v>
      </c>
      <c r="D49" s="1" t="str">
        <f t="shared" si="11"/>
        <v>↓16</v>
      </c>
      <c r="E49" s="2" t="s">
        <v>368</v>
      </c>
      <c r="F49" s="2" t="s">
        <v>111</v>
      </c>
      <c r="G49" s="2">
        <v>96.3</v>
      </c>
      <c r="H49" s="2" t="s">
        <v>12</v>
      </c>
      <c r="I49" s="2" t="s">
        <v>345</v>
      </c>
      <c r="J49" s="2">
        <v>105</v>
      </c>
      <c r="K49" s="3">
        <f t="shared" si="12"/>
        <v>0.917142857142857</v>
      </c>
      <c r="L49" s="2">
        <v>91.5</v>
      </c>
      <c r="M49" s="9">
        <f t="shared" si="13"/>
        <v>-0.214285714285708</v>
      </c>
      <c r="V49" s="7" t="s">
        <v>116</v>
      </c>
      <c r="W49" s="7" t="s">
        <v>17</v>
      </c>
      <c r="X49" s="7">
        <f t="shared" si="2"/>
        <v>1</v>
      </c>
      <c r="Y49" s="7">
        <f t="shared" si="3"/>
        <v>0</v>
      </c>
    </row>
    <row r="50" spans="2:25">
      <c r="B50" s="1">
        <f t="shared" si="9"/>
        <v>46</v>
      </c>
      <c r="C50" s="1">
        <f t="shared" si="10"/>
        <v>36</v>
      </c>
      <c r="D50" s="1" t="str">
        <f t="shared" si="11"/>
        <v>↓10</v>
      </c>
      <c r="E50" s="2" t="s">
        <v>372</v>
      </c>
      <c r="F50" s="2" t="s">
        <v>66</v>
      </c>
      <c r="G50" s="2">
        <v>91.5</v>
      </c>
      <c r="H50" s="2" t="s">
        <v>13</v>
      </c>
      <c r="I50" s="2" t="s">
        <v>351</v>
      </c>
      <c r="J50" s="2">
        <v>100</v>
      </c>
      <c r="K50" s="3">
        <f t="shared" si="12"/>
        <v>0.915</v>
      </c>
      <c r="L50" s="2">
        <v>91.5</v>
      </c>
      <c r="M50" s="9">
        <f t="shared" si="13"/>
        <v>0</v>
      </c>
      <c r="V50" s="7" t="s">
        <v>116</v>
      </c>
      <c r="W50" s="7" t="s">
        <v>15</v>
      </c>
      <c r="X50" s="7">
        <f t="shared" si="2"/>
        <v>1</v>
      </c>
      <c r="Y50" s="7">
        <f t="shared" si="3"/>
        <v>0</v>
      </c>
    </row>
    <row r="51" ht="14.45" customHeight="1" spans="2:25">
      <c r="B51" s="1">
        <f t="shared" si="9"/>
        <v>46</v>
      </c>
      <c r="C51" s="1">
        <f t="shared" si="10"/>
        <v>36</v>
      </c>
      <c r="D51" s="1" t="str">
        <f t="shared" si="11"/>
        <v>↓10</v>
      </c>
      <c r="E51" s="2" t="s">
        <v>373</v>
      </c>
      <c r="F51" s="2" t="s">
        <v>88</v>
      </c>
      <c r="G51" s="2">
        <v>91.5</v>
      </c>
      <c r="H51" s="2" t="s">
        <v>13</v>
      </c>
      <c r="I51" s="2" t="s">
        <v>345</v>
      </c>
      <c r="J51" s="2">
        <v>100</v>
      </c>
      <c r="K51" s="3">
        <f t="shared" si="12"/>
        <v>0.915</v>
      </c>
      <c r="L51" s="2">
        <v>91.5</v>
      </c>
      <c r="M51" s="9">
        <f t="shared" si="13"/>
        <v>0</v>
      </c>
      <c r="V51" s="7" t="s">
        <v>118</v>
      </c>
      <c r="W51" s="7" t="s">
        <v>13</v>
      </c>
      <c r="X51" s="7">
        <f t="shared" si="2"/>
        <v>1</v>
      </c>
      <c r="Y51" s="7">
        <f t="shared" si="3"/>
        <v>0</v>
      </c>
    </row>
    <row r="52" ht="14.45" customHeight="1" spans="2:25">
      <c r="B52" s="1">
        <f t="shared" si="9"/>
        <v>46</v>
      </c>
      <c r="C52" s="1">
        <f t="shared" si="10"/>
        <v>41</v>
      </c>
      <c r="D52" s="1" t="str">
        <f t="shared" si="11"/>
        <v>↓5</v>
      </c>
      <c r="E52" s="2" t="s">
        <v>377</v>
      </c>
      <c r="F52" s="2" t="s">
        <v>70</v>
      </c>
      <c r="G52" s="2">
        <v>95.7</v>
      </c>
      <c r="H52" s="2" t="s">
        <v>14</v>
      </c>
      <c r="I52" s="2" t="s">
        <v>325</v>
      </c>
      <c r="J52" s="2">
        <v>105</v>
      </c>
      <c r="K52" s="3">
        <f t="shared" si="12"/>
        <v>0.911428571428571</v>
      </c>
      <c r="L52" s="2">
        <v>91.5</v>
      </c>
      <c r="M52" s="9">
        <f t="shared" si="13"/>
        <v>0.357142857142847</v>
      </c>
      <c r="V52" s="7" t="s">
        <v>111</v>
      </c>
      <c r="W52" s="7" t="s">
        <v>12</v>
      </c>
      <c r="X52" s="7">
        <f t="shared" si="2"/>
        <v>1</v>
      </c>
      <c r="Y52" s="7">
        <f t="shared" si="3"/>
        <v>0</v>
      </c>
    </row>
    <row r="53" ht="14.45" customHeight="1" spans="2:25">
      <c r="B53" s="1">
        <f t="shared" si="9"/>
        <v>46</v>
      </c>
      <c r="C53" s="1">
        <f t="shared" si="10"/>
        <v>48</v>
      </c>
      <c r="D53" s="1" t="str">
        <f t="shared" si="11"/>
        <v>↑2</v>
      </c>
      <c r="E53" s="2" t="s">
        <v>385</v>
      </c>
      <c r="F53" s="2" t="s">
        <v>88</v>
      </c>
      <c r="G53" s="2">
        <v>95.3</v>
      </c>
      <c r="H53" s="2" t="s">
        <v>14</v>
      </c>
      <c r="I53" s="2" t="s">
        <v>339</v>
      </c>
      <c r="J53" s="2">
        <v>105</v>
      </c>
      <c r="K53" s="3">
        <f t="shared" si="12"/>
        <v>0.907619047619048</v>
      </c>
      <c r="L53" s="2">
        <v>91.5</v>
      </c>
      <c r="M53" s="9">
        <f t="shared" si="13"/>
        <v>0.738095238095241</v>
      </c>
      <c r="V53" s="7">
        <v>1168438795</v>
      </c>
      <c r="W53" s="7" t="s">
        <v>14</v>
      </c>
      <c r="X53" s="7">
        <f t="shared" si="2"/>
        <v>0</v>
      </c>
      <c r="Y53" s="7">
        <f t="shared" si="3"/>
        <v>2</v>
      </c>
    </row>
    <row r="54" ht="14.45" customHeight="1" spans="2:25">
      <c r="B54" s="1">
        <f t="shared" si="9"/>
        <v>46</v>
      </c>
      <c r="C54" s="1">
        <f t="shared" si="10"/>
        <v>56</v>
      </c>
      <c r="D54" s="1" t="str">
        <f t="shared" si="11"/>
        <v>↑10</v>
      </c>
      <c r="E54" s="1" t="s">
        <v>394</v>
      </c>
      <c r="F54" s="1" t="s">
        <v>171</v>
      </c>
      <c r="G54" s="1">
        <v>95</v>
      </c>
      <c r="H54" s="1" t="s">
        <v>16</v>
      </c>
      <c r="I54" s="1" t="s">
        <v>241</v>
      </c>
      <c r="J54" s="1">
        <v>105</v>
      </c>
      <c r="K54" s="4">
        <f t="shared" si="12"/>
        <v>0.904761904761905</v>
      </c>
      <c r="L54" s="1">
        <v>91.5</v>
      </c>
      <c r="M54" s="10">
        <f t="shared" si="13"/>
        <v>1.02380952380952</v>
      </c>
      <c r="V54" s="7" t="s">
        <v>66</v>
      </c>
      <c r="W54" s="7" t="s">
        <v>12</v>
      </c>
      <c r="X54" s="7">
        <f t="shared" si="2"/>
        <v>1</v>
      </c>
      <c r="Y54" s="7">
        <f t="shared" si="3"/>
        <v>0</v>
      </c>
    </row>
    <row r="55" spans="2:25">
      <c r="B55" s="1">
        <f t="shared" si="9"/>
        <v>52</v>
      </c>
      <c r="C55" s="1">
        <f t="shared" si="10"/>
        <v>27</v>
      </c>
      <c r="D55" s="1" t="str">
        <f t="shared" si="11"/>
        <v>↓25</v>
      </c>
      <c r="E55" s="2" t="s">
        <v>361</v>
      </c>
      <c r="F55" s="2" t="s">
        <v>75</v>
      </c>
      <c r="G55" s="2">
        <v>96.4</v>
      </c>
      <c r="H55" s="2" t="s">
        <v>18</v>
      </c>
      <c r="I55" s="2" t="s">
        <v>362</v>
      </c>
      <c r="J55" s="2">
        <v>105</v>
      </c>
      <c r="K55" s="3">
        <f t="shared" si="12"/>
        <v>0.918095238095238</v>
      </c>
      <c r="L55" s="2">
        <v>91.4</v>
      </c>
      <c r="M55" s="9">
        <f t="shared" si="13"/>
        <v>-0.409523809523819</v>
      </c>
      <c r="V55" s="7" t="s">
        <v>118</v>
      </c>
      <c r="W55" s="7" t="s">
        <v>12</v>
      </c>
      <c r="X55" s="7">
        <f t="shared" si="2"/>
        <v>0</v>
      </c>
      <c r="Y55" s="7">
        <f t="shared" si="3"/>
        <v>1</v>
      </c>
    </row>
    <row r="56" spans="2:25">
      <c r="B56" s="1">
        <f t="shared" si="9"/>
        <v>53</v>
      </c>
      <c r="C56" s="1">
        <f t="shared" si="10"/>
        <v>30</v>
      </c>
      <c r="D56" s="1" t="str">
        <f t="shared" si="11"/>
        <v>↓23</v>
      </c>
      <c r="E56" s="2" t="s">
        <v>367</v>
      </c>
      <c r="F56" s="2" t="s">
        <v>113</v>
      </c>
      <c r="G56" s="2">
        <v>96.3</v>
      </c>
      <c r="H56" s="2" t="s">
        <v>12</v>
      </c>
      <c r="I56" s="2" t="s">
        <v>345</v>
      </c>
      <c r="J56" s="2">
        <v>105</v>
      </c>
      <c r="K56" s="3">
        <f t="shared" si="12"/>
        <v>0.917142857142857</v>
      </c>
      <c r="L56" s="2">
        <v>91.3</v>
      </c>
      <c r="M56" s="9">
        <f t="shared" si="13"/>
        <v>-0.414285714285711</v>
      </c>
      <c r="V56" s="1" t="s">
        <v>120</v>
      </c>
      <c r="W56" s="7" t="s">
        <v>15</v>
      </c>
      <c r="X56" s="7">
        <f t="shared" si="2"/>
        <v>0</v>
      </c>
      <c r="Y56" s="7">
        <f t="shared" si="3"/>
        <v>1</v>
      </c>
    </row>
    <row r="57" ht="14.45" customHeight="1" spans="2:25">
      <c r="B57" s="1">
        <f t="shared" si="9"/>
        <v>53</v>
      </c>
      <c r="C57" s="1">
        <f t="shared" si="10"/>
        <v>49</v>
      </c>
      <c r="D57" s="1" t="str">
        <f t="shared" si="11"/>
        <v>↓4</v>
      </c>
      <c r="E57" s="2" t="s">
        <v>386</v>
      </c>
      <c r="F57" s="2" t="s">
        <v>53</v>
      </c>
      <c r="G57" s="2">
        <v>98</v>
      </c>
      <c r="H57" s="2" t="s">
        <v>16</v>
      </c>
      <c r="I57" s="2" t="s">
        <v>325</v>
      </c>
      <c r="J57" s="2">
        <v>108</v>
      </c>
      <c r="K57" s="3">
        <f t="shared" si="12"/>
        <v>0.907407407407407</v>
      </c>
      <c r="L57" s="2">
        <v>91.3</v>
      </c>
      <c r="M57" s="9">
        <f t="shared" si="13"/>
        <v>0.55925925925925</v>
      </c>
      <c r="V57" s="11" t="s">
        <v>147</v>
      </c>
      <c r="W57" s="7" t="s">
        <v>18</v>
      </c>
      <c r="X57" s="7">
        <f t="shared" si="2"/>
        <v>4</v>
      </c>
      <c r="Y57" s="7">
        <f t="shared" si="3"/>
        <v>0</v>
      </c>
    </row>
    <row r="58" ht="14.45" customHeight="1" spans="2:25">
      <c r="B58" s="1">
        <f t="shared" si="9"/>
        <v>53</v>
      </c>
      <c r="C58" s="1">
        <f t="shared" si="10"/>
        <v>55</v>
      </c>
      <c r="D58" s="1" t="str">
        <f t="shared" si="11"/>
        <v>↑2</v>
      </c>
      <c r="E58" s="1" t="s">
        <v>392</v>
      </c>
      <c r="F58" s="1">
        <v>1168438795</v>
      </c>
      <c r="G58" s="1">
        <v>97.8</v>
      </c>
      <c r="H58" s="1" t="s">
        <v>17</v>
      </c>
      <c r="I58" s="1" t="s">
        <v>244</v>
      </c>
      <c r="J58" s="1">
        <v>108</v>
      </c>
      <c r="K58" s="4">
        <f t="shared" si="12"/>
        <v>0.905555555555556</v>
      </c>
      <c r="L58" s="1">
        <v>91.3</v>
      </c>
      <c r="M58" s="10">
        <f t="shared" si="13"/>
        <v>0.74444444444444</v>
      </c>
      <c r="V58" s="7" t="s">
        <v>57</v>
      </c>
      <c r="W58" s="7" t="s">
        <v>18</v>
      </c>
      <c r="X58" s="7">
        <f t="shared" si="2"/>
        <v>3</v>
      </c>
      <c r="Y58" s="7">
        <f t="shared" si="3"/>
        <v>1</v>
      </c>
    </row>
    <row r="59" ht="14.45" customHeight="1" spans="2:25">
      <c r="B59" s="1">
        <f t="shared" si="9"/>
        <v>56</v>
      </c>
      <c r="C59" s="1">
        <f t="shared" si="10"/>
        <v>58</v>
      </c>
      <c r="D59" s="1" t="str">
        <f t="shared" si="11"/>
        <v>↑2</v>
      </c>
      <c r="E59" s="1" t="s">
        <v>395</v>
      </c>
      <c r="F59" s="1" t="s">
        <v>57</v>
      </c>
      <c r="G59" s="1">
        <v>97.7</v>
      </c>
      <c r="H59" s="1" t="s">
        <v>15</v>
      </c>
      <c r="I59" s="1" t="s">
        <v>332</v>
      </c>
      <c r="J59" s="1">
        <v>108</v>
      </c>
      <c r="K59" s="4">
        <f t="shared" si="12"/>
        <v>0.90462962962963</v>
      </c>
      <c r="L59" s="1">
        <v>91.2</v>
      </c>
      <c r="M59" s="10">
        <f t="shared" si="13"/>
        <v>0.737037037037041</v>
      </c>
      <c r="V59" s="7" t="s">
        <v>75</v>
      </c>
      <c r="W59" s="7" t="s">
        <v>18</v>
      </c>
      <c r="X59" s="7">
        <f t="shared" si="2"/>
        <v>2</v>
      </c>
      <c r="Y59" s="7">
        <f t="shared" si="3"/>
        <v>1</v>
      </c>
    </row>
    <row r="60" ht="14.45" customHeight="1" spans="2:25">
      <c r="B60" s="1">
        <f t="shared" si="9"/>
        <v>57</v>
      </c>
      <c r="C60" s="1">
        <f t="shared" si="10"/>
        <v>67</v>
      </c>
      <c r="D60" s="1" t="str">
        <f t="shared" si="11"/>
        <v>↑10</v>
      </c>
      <c r="E60" s="1" t="s">
        <v>404</v>
      </c>
      <c r="F60" s="1" t="s">
        <v>75</v>
      </c>
      <c r="G60" s="1">
        <v>94.8</v>
      </c>
      <c r="H60" s="1" t="s">
        <v>18</v>
      </c>
      <c r="I60" s="1" t="s">
        <v>383</v>
      </c>
      <c r="J60" s="1">
        <v>105</v>
      </c>
      <c r="K60" s="4">
        <f t="shared" si="12"/>
        <v>0.902857142857143</v>
      </c>
      <c r="L60" s="1">
        <v>91.1</v>
      </c>
      <c r="M60" s="10">
        <f t="shared" si="13"/>
        <v>0.814285714285717</v>
      </c>
      <c r="V60" s="13" t="s">
        <v>101</v>
      </c>
      <c r="W60" s="7" t="s">
        <v>18</v>
      </c>
      <c r="X60" s="7">
        <f t="shared" si="2"/>
        <v>1</v>
      </c>
      <c r="Y60" s="7">
        <f t="shared" si="3"/>
        <v>1</v>
      </c>
    </row>
    <row r="61" ht="14.45" customHeight="1" spans="2:25">
      <c r="B61" s="1">
        <f t="shared" si="9"/>
        <v>57</v>
      </c>
      <c r="C61" s="1">
        <f t="shared" si="10"/>
        <v>92</v>
      </c>
      <c r="D61" s="1" t="str">
        <f t="shared" si="11"/>
        <v>↑35</v>
      </c>
      <c r="E61" s="6" t="s">
        <v>428</v>
      </c>
      <c r="F61" s="6" t="s">
        <v>57</v>
      </c>
      <c r="G61" s="6">
        <v>96.6</v>
      </c>
      <c r="H61" s="6" t="s">
        <v>16</v>
      </c>
      <c r="I61" s="6" t="s">
        <v>247</v>
      </c>
      <c r="J61" s="6">
        <v>108</v>
      </c>
      <c r="K61" s="4">
        <f t="shared" si="12"/>
        <v>0.894444444444444</v>
      </c>
      <c r="L61" s="1">
        <v>91.1</v>
      </c>
      <c r="M61" s="10">
        <f t="shared" si="13"/>
        <v>1.65555555555555</v>
      </c>
      <c r="V61" s="7" t="s">
        <v>184</v>
      </c>
      <c r="W61" s="7" t="s">
        <v>18</v>
      </c>
      <c r="X61" s="7">
        <f t="shared" si="2"/>
        <v>1</v>
      </c>
      <c r="Y61" s="7">
        <f t="shared" si="3"/>
        <v>1</v>
      </c>
    </row>
    <row r="62" spans="2:25">
      <c r="B62" s="1">
        <f t="shared" si="9"/>
        <v>59</v>
      </c>
      <c r="C62" s="1">
        <f t="shared" si="10"/>
        <v>45</v>
      </c>
      <c r="D62" s="1" t="str">
        <f t="shared" si="11"/>
        <v>↓14</v>
      </c>
      <c r="E62" s="2" t="s">
        <v>381</v>
      </c>
      <c r="F62" s="2">
        <v>123568024</v>
      </c>
      <c r="G62" s="2">
        <v>91</v>
      </c>
      <c r="H62" s="2" t="s">
        <v>13</v>
      </c>
      <c r="I62" s="2" t="s">
        <v>332</v>
      </c>
      <c r="J62" s="2">
        <v>100</v>
      </c>
      <c r="K62" s="3">
        <f t="shared" si="12"/>
        <v>0.91</v>
      </c>
      <c r="L62" s="2">
        <v>91</v>
      </c>
      <c r="M62" s="9">
        <f t="shared" si="13"/>
        <v>0</v>
      </c>
      <c r="V62" s="13" t="s">
        <v>107</v>
      </c>
      <c r="W62" s="7" t="s">
        <v>18</v>
      </c>
      <c r="X62" s="7">
        <f t="shared" si="2"/>
        <v>0</v>
      </c>
      <c r="Y62" s="7">
        <f t="shared" si="3"/>
        <v>1</v>
      </c>
    </row>
    <row r="63" ht="14.45" customHeight="1" spans="2:25">
      <c r="B63" s="1">
        <f t="shared" si="9"/>
        <v>59</v>
      </c>
      <c r="C63" s="1">
        <f t="shared" si="10"/>
        <v>47</v>
      </c>
      <c r="D63" s="1" t="str">
        <f t="shared" si="11"/>
        <v>↓12</v>
      </c>
      <c r="E63" s="2" t="s">
        <v>384</v>
      </c>
      <c r="F63" s="2" t="s">
        <v>53</v>
      </c>
      <c r="G63" s="2">
        <v>98.1</v>
      </c>
      <c r="H63" s="2" t="s">
        <v>15</v>
      </c>
      <c r="I63" s="2" t="s">
        <v>332</v>
      </c>
      <c r="J63" s="2">
        <v>108</v>
      </c>
      <c r="K63" s="3">
        <f t="shared" si="12"/>
        <v>0.908333333333333</v>
      </c>
      <c r="L63" s="2">
        <v>91</v>
      </c>
      <c r="M63" s="9">
        <f t="shared" si="13"/>
        <v>0.166666666666671</v>
      </c>
      <c r="V63" s="7" t="s">
        <v>53</v>
      </c>
      <c r="W63" s="7" t="s">
        <v>18</v>
      </c>
      <c r="X63" s="7">
        <f t="shared" si="2"/>
        <v>0</v>
      </c>
      <c r="Y63" s="7">
        <f t="shared" si="3"/>
        <v>1</v>
      </c>
    </row>
    <row r="64" ht="14.45" customHeight="1" spans="2:25">
      <c r="B64" s="1">
        <f t="shared" si="9"/>
        <v>61</v>
      </c>
      <c r="C64" s="1">
        <f t="shared" si="10"/>
        <v>56</v>
      </c>
      <c r="D64" s="1" t="str">
        <f t="shared" si="11"/>
        <v>↓5</v>
      </c>
      <c r="E64" s="1" t="s">
        <v>393</v>
      </c>
      <c r="F64" s="1" t="s">
        <v>57</v>
      </c>
      <c r="G64" s="1">
        <v>95</v>
      </c>
      <c r="H64" s="1" t="s">
        <v>17</v>
      </c>
      <c r="I64" s="1" t="s">
        <v>347</v>
      </c>
      <c r="J64" s="1">
        <v>105</v>
      </c>
      <c r="K64" s="4">
        <f t="shared" si="12"/>
        <v>0.904761904761905</v>
      </c>
      <c r="L64" s="1">
        <v>90.8</v>
      </c>
      <c r="M64" s="10">
        <f t="shared" si="13"/>
        <v>0.323809523809516</v>
      </c>
    </row>
    <row r="65" ht="14.45" customHeight="1" spans="2:13">
      <c r="B65" s="1">
        <f t="shared" si="9"/>
        <v>61</v>
      </c>
      <c r="C65" s="1">
        <f t="shared" si="10"/>
        <v>69</v>
      </c>
      <c r="D65" s="1" t="str">
        <f t="shared" si="11"/>
        <v>↑8</v>
      </c>
      <c r="E65" s="1" t="s">
        <v>406</v>
      </c>
      <c r="F65" s="1" t="s">
        <v>57</v>
      </c>
      <c r="G65" s="1">
        <v>94.6</v>
      </c>
      <c r="H65" s="1" t="s">
        <v>18</v>
      </c>
      <c r="I65" s="1" t="s">
        <v>364</v>
      </c>
      <c r="J65" s="1">
        <v>105</v>
      </c>
      <c r="K65" s="4">
        <f t="shared" si="12"/>
        <v>0.900952380952381</v>
      </c>
      <c r="L65" s="1">
        <v>90.8</v>
      </c>
      <c r="M65" s="10">
        <f t="shared" si="13"/>
        <v>0.704761904761895</v>
      </c>
    </row>
    <row r="66" spans="2:13">
      <c r="B66" s="1">
        <f t="shared" si="9"/>
        <v>61</v>
      </c>
      <c r="C66" s="1">
        <f t="shared" si="10"/>
        <v>70</v>
      </c>
      <c r="D66" s="1" t="str">
        <f t="shared" si="11"/>
        <v>↑9</v>
      </c>
      <c r="E66" s="6" t="s">
        <v>409</v>
      </c>
      <c r="F66" s="6" t="s">
        <v>47</v>
      </c>
      <c r="G66" s="6">
        <v>97.3</v>
      </c>
      <c r="H66" s="6" t="s">
        <v>16</v>
      </c>
      <c r="I66" s="6" t="s">
        <v>325</v>
      </c>
      <c r="J66" s="6">
        <v>108</v>
      </c>
      <c r="K66" s="4">
        <f t="shared" si="12"/>
        <v>0.900925925925926</v>
      </c>
      <c r="L66" s="1">
        <v>90.8</v>
      </c>
      <c r="M66" s="10">
        <f t="shared" si="13"/>
        <v>0.707407407407402</v>
      </c>
    </row>
    <row r="67" ht="14.45" customHeight="1" spans="2:13">
      <c r="B67" s="1">
        <f t="shared" si="9"/>
        <v>61</v>
      </c>
      <c r="C67" s="1">
        <f t="shared" si="10"/>
        <v>163</v>
      </c>
      <c r="D67" s="1" t="str">
        <f t="shared" si="11"/>
        <v>↑102</v>
      </c>
      <c r="E67" s="1" t="s">
        <v>519</v>
      </c>
      <c r="F67" s="1" t="s">
        <v>94</v>
      </c>
      <c r="G67" s="1">
        <v>91.8</v>
      </c>
      <c r="H67" s="1" t="s">
        <v>14</v>
      </c>
      <c r="I67" s="1" t="s">
        <v>341</v>
      </c>
      <c r="J67" s="1">
        <v>105</v>
      </c>
      <c r="K67" s="4">
        <f t="shared" si="12"/>
        <v>0.874285714285714</v>
      </c>
      <c r="L67" s="1">
        <v>90.8</v>
      </c>
      <c r="M67" s="10">
        <f t="shared" si="13"/>
        <v>3.37142857142858</v>
      </c>
    </row>
    <row r="68" ht="14.45" customHeight="1" spans="2:13">
      <c r="B68" s="1">
        <f t="shared" ref="B68:B99" si="14">RANK(L68,$L$4:$L$200,0)</f>
        <v>65</v>
      </c>
      <c r="C68" s="1">
        <f t="shared" ref="C68:C99" si="15">RANK(K68,$K$4:$K$200,0)</f>
        <v>50</v>
      </c>
      <c r="D68" s="1" t="str">
        <f t="shared" ref="D68:D99" si="16">IF(B68&lt;C68,"↑",IF(B68&gt;C68,"↓",))&amp;ABS(B68-C68)</f>
        <v>↓15</v>
      </c>
      <c r="E68" s="2" t="s">
        <v>387</v>
      </c>
      <c r="F68" s="2">
        <v>123568024</v>
      </c>
      <c r="G68" s="2">
        <v>90.7</v>
      </c>
      <c r="H68" s="2" t="s">
        <v>17</v>
      </c>
      <c r="I68" s="2" t="s">
        <v>245</v>
      </c>
      <c r="J68" s="2">
        <v>100</v>
      </c>
      <c r="K68" s="3">
        <f t="shared" ref="K68:K99" si="17">G68/J68</f>
        <v>0.907</v>
      </c>
      <c r="L68" s="2">
        <v>90.7</v>
      </c>
      <c r="M68" s="9">
        <f t="shared" ref="M68:M99" si="18">L68-100*K68</f>
        <v>0</v>
      </c>
    </row>
    <row r="69" ht="14.45" customHeight="1" spans="2:13">
      <c r="B69" s="1">
        <f t="shared" si="14"/>
        <v>65</v>
      </c>
      <c r="C69" s="1">
        <f t="shared" si="15"/>
        <v>68</v>
      </c>
      <c r="D69" s="1" t="str">
        <f t="shared" si="16"/>
        <v>↑3</v>
      </c>
      <c r="E69" s="1" t="s">
        <v>405</v>
      </c>
      <c r="F69" s="1" t="s">
        <v>109</v>
      </c>
      <c r="G69" s="1">
        <v>94.7</v>
      </c>
      <c r="H69" s="1" t="s">
        <v>12</v>
      </c>
      <c r="I69" s="1" t="s">
        <v>328</v>
      </c>
      <c r="J69" s="1">
        <v>105</v>
      </c>
      <c r="K69" s="4">
        <f t="shared" si="17"/>
        <v>0.901904761904762</v>
      </c>
      <c r="L69" s="1">
        <v>90.7</v>
      </c>
      <c r="M69" s="10">
        <f t="shared" si="18"/>
        <v>0.509523809523799</v>
      </c>
    </row>
    <row r="70" ht="14.45" customHeight="1" spans="2:13">
      <c r="B70" s="1">
        <f t="shared" si="14"/>
        <v>65</v>
      </c>
      <c r="C70" s="1">
        <f t="shared" si="15"/>
        <v>84</v>
      </c>
      <c r="D70" s="1" t="str">
        <f t="shared" si="16"/>
        <v>↑19</v>
      </c>
      <c r="E70" s="1" t="s">
        <v>421</v>
      </c>
      <c r="F70" s="1" t="s">
        <v>88</v>
      </c>
      <c r="G70" s="1">
        <v>94.2</v>
      </c>
      <c r="H70" s="1" t="s">
        <v>14</v>
      </c>
      <c r="I70" s="1" t="s">
        <v>341</v>
      </c>
      <c r="J70" s="1">
        <v>105</v>
      </c>
      <c r="K70" s="4">
        <f t="shared" si="17"/>
        <v>0.897142857142857</v>
      </c>
      <c r="L70" s="1">
        <v>90.7</v>
      </c>
      <c r="M70" s="10">
        <f t="shared" si="18"/>
        <v>0.985714285714295</v>
      </c>
    </row>
    <row r="71" ht="14.45" customHeight="1" spans="2:13">
      <c r="B71" s="1">
        <f t="shared" si="14"/>
        <v>68</v>
      </c>
      <c r="C71" s="1">
        <f t="shared" si="15"/>
        <v>53</v>
      </c>
      <c r="D71" s="1" t="str">
        <f t="shared" si="16"/>
        <v>↓15</v>
      </c>
      <c r="E71" s="1" t="s">
        <v>390</v>
      </c>
      <c r="F71" s="1" t="s">
        <v>57</v>
      </c>
      <c r="G71" s="1">
        <v>90.6</v>
      </c>
      <c r="H71" s="1" t="s">
        <v>16</v>
      </c>
      <c r="I71" s="1" t="s">
        <v>345</v>
      </c>
      <c r="J71" s="1">
        <v>100</v>
      </c>
      <c r="K71" s="4">
        <f t="shared" si="17"/>
        <v>0.906</v>
      </c>
      <c r="L71" s="1">
        <v>90.6</v>
      </c>
      <c r="M71" s="10">
        <f t="shared" si="18"/>
        <v>0</v>
      </c>
    </row>
    <row r="72" ht="14.45" customHeight="1" spans="2:13">
      <c r="B72" s="1">
        <f t="shared" si="14"/>
        <v>68</v>
      </c>
      <c r="C72" s="1">
        <f t="shared" si="15"/>
        <v>80</v>
      </c>
      <c r="D72" s="1" t="str">
        <f t="shared" si="16"/>
        <v>↑12</v>
      </c>
      <c r="E72" s="1" t="s">
        <v>420</v>
      </c>
      <c r="F72" s="1" t="s">
        <v>184</v>
      </c>
      <c r="G72" s="1">
        <v>96.9</v>
      </c>
      <c r="H72" s="1" t="s">
        <v>17</v>
      </c>
      <c r="I72" s="1" t="s">
        <v>244</v>
      </c>
      <c r="J72" s="1">
        <v>108</v>
      </c>
      <c r="K72" s="4">
        <f t="shared" si="17"/>
        <v>0.897222222222222</v>
      </c>
      <c r="L72" s="1">
        <v>90.6</v>
      </c>
      <c r="M72" s="10">
        <f t="shared" si="18"/>
        <v>0.877777777777766</v>
      </c>
    </row>
    <row r="73" ht="14.45" customHeight="1" spans="2:13">
      <c r="B73" s="1">
        <f t="shared" si="14"/>
        <v>68</v>
      </c>
      <c r="C73" s="1">
        <f t="shared" si="15"/>
        <v>105</v>
      </c>
      <c r="D73" s="1" t="str">
        <f t="shared" si="16"/>
        <v>↑37</v>
      </c>
      <c r="E73" s="6" t="s">
        <v>441</v>
      </c>
      <c r="F73" s="1" t="s">
        <v>101</v>
      </c>
      <c r="G73" s="6">
        <v>96.1</v>
      </c>
      <c r="H73" s="1" t="s">
        <v>18</v>
      </c>
      <c r="I73" s="6" t="s">
        <v>246</v>
      </c>
      <c r="J73" s="6">
        <v>108</v>
      </c>
      <c r="K73" s="4">
        <f t="shared" si="17"/>
        <v>0.889814814814815</v>
      </c>
      <c r="L73" s="1">
        <v>90.6</v>
      </c>
      <c r="M73" s="10">
        <f t="shared" si="18"/>
        <v>1.61851851851853</v>
      </c>
    </row>
    <row r="74" ht="14.45" customHeight="1" spans="2:13">
      <c r="B74" s="1">
        <f t="shared" si="14"/>
        <v>71</v>
      </c>
      <c r="C74" s="1">
        <f t="shared" si="15"/>
        <v>51</v>
      </c>
      <c r="D74" s="1" t="str">
        <f t="shared" si="16"/>
        <v>↓20</v>
      </c>
      <c r="E74" s="2" t="s">
        <v>389</v>
      </c>
      <c r="F74" s="2" t="s">
        <v>94</v>
      </c>
      <c r="G74" s="2">
        <v>95.2</v>
      </c>
      <c r="H74" s="2" t="s">
        <v>14</v>
      </c>
      <c r="I74" s="2" t="s">
        <v>325</v>
      </c>
      <c r="J74" s="2">
        <v>105</v>
      </c>
      <c r="K74" s="3">
        <f t="shared" si="17"/>
        <v>0.906666666666667</v>
      </c>
      <c r="L74" s="2">
        <v>90.5</v>
      </c>
      <c r="M74" s="9">
        <f t="shared" si="18"/>
        <v>-0.166666666666671</v>
      </c>
    </row>
    <row r="75" ht="14.45" customHeight="1" spans="2:13">
      <c r="B75" s="1">
        <f t="shared" si="14"/>
        <v>71</v>
      </c>
      <c r="C75" s="1">
        <f t="shared" si="15"/>
        <v>70</v>
      </c>
      <c r="D75" s="1" t="str">
        <f t="shared" si="16"/>
        <v>↓1</v>
      </c>
      <c r="E75" s="1" t="s">
        <v>407</v>
      </c>
      <c r="F75" s="1" t="s">
        <v>132</v>
      </c>
      <c r="G75" s="1">
        <v>97.3</v>
      </c>
      <c r="H75" s="1" t="s">
        <v>12</v>
      </c>
      <c r="I75" s="1" t="s">
        <v>332</v>
      </c>
      <c r="J75" s="1">
        <v>108</v>
      </c>
      <c r="K75" s="4">
        <f t="shared" si="17"/>
        <v>0.900925925925926</v>
      </c>
      <c r="L75" s="1">
        <v>90.5</v>
      </c>
      <c r="M75" s="10">
        <f t="shared" si="18"/>
        <v>0.407407407407405</v>
      </c>
    </row>
    <row r="76" ht="14.45" customHeight="1" spans="2:13">
      <c r="B76" s="1">
        <f t="shared" si="14"/>
        <v>73</v>
      </c>
      <c r="C76" s="1">
        <f t="shared" si="15"/>
        <v>60</v>
      </c>
      <c r="D76" s="1" t="str">
        <f t="shared" si="16"/>
        <v>↓13</v>
      </c>
      <c r="E76" s="1" t="s">
        <v>397</v>
      </c>
      <c r="F76" s="1" t="s">
        <v>124</v>
      </c>
      <c r="G76" s="1">
        <v>90.4</v>
      </c>
      <c r="H76" s="1" t="s">
        <v>11</v>
      </c>
      <c r="I76" s="1" t="s">
        <v>345</v>
      </c>
      <c r="J76" s="1">
        <v>100</v>
      </c>
      <c r="K76" s="4">
        <f t="shared" si="17"/>
        <v>0.904</v>
      </c>
      <c r="L76" s="1">
        <v>90.4</v>
      </c>
      <c r="M76" s="10">
        <f t="shared" si="18"/>
        <v>0</v>
      </c>
    </row>
    <row r="77" ht="14.45" customHeight="1" spans="2:13">
      <c r="B77" s="1">
        <f t="shared" si="14"/>
        <v>73</v>
      </c>
      <c r="C77" s="1">
        <f t="shared" si="15"/>
        <v>60</v>
      </c>
      <c r="D77" s="1" t="str">
        <f t="shared" si="16"/>
        <v>↓13</v>
      </c>
      <c r="E77" s="1" t="s">
        <v>398</v>
      </c>
      <c r="F77" s="1">
        <v>123568024</v>
      </c>
      <c r="G77" s="1">
        <v>90.4</v>
      </c>
      <c r="H77" s="1" t="s">
        <v>13</v>
      </c>
      <c r="I77" s="1" t="s">
        <v>351</v>
      </c>
      <c r="J77" s="1">
        <v>100</v>
      </c>
      <c r="K77" s="4">
        <f t="shared" si="17"/>
        <v>0.904</v>
      </c>
      <c r="L77" s="1">
        <v>90.4</v>
      </c>
      <c r="M77" s="10">
        <f t="shared" si="18"/>
        <v>0</v>
      </c>
    </row>
    <row r="78" ht="14.45" customHeight="1" spans="2:13">
      <c r="B78" s="1">
        <f t="shared" si="14"/>
        <v>73</v>
      </c>
      <c r="C78" s="1">
        <f t="shared" si="15"/>
        <v>60</v>
      </c>
      <c r="D78" s="1" t="str">
        <f t="shared" si="16"/>
        <v>↓13</v>
      </c>
      <c r="E78" s="1" t="s">
        <v>399</v>
      </c>
      <c r="F78" s="1" t="s">
        <v>116</v>
      </c>
      <c r="G78" s="1">
        <v>90.4</v>
      </c>
      <c r="H78" s="1" t="s">
        <v>17</v>
      </c>
      <c r="I78" s="1" t="s">
        <v>328</v>
      </c>
      <c r="J78" s="1">
        <v>100</v>
      </c>
      <c r="K78" s="4">
        <f t="shared" si="17"/>
        <v>0.904</v>
      </c>
      <c r="L78" s="1">
        <v>90.4</v>
      </c>
      <c r="M78" s="10">
        <f t="shared" si="18"/>
        <v>0</v>
      </c>
    </row>
    <row r="79" ht="14.45" customHeight="1" spans="2:13">
      <c r="B79" s="1">
        <f t="shared" si="14"/>
        <v>73</v>
      </c>
      <c r="C79" s="1">
        <f t="shared" si="15"/>
        <v>63</v>
      </c>
      <c r="D79" s="1" t="str">
        <f t="shared" si="16"/>
        <v>↓10</v>
      </c>
      <c r="E79" s="1" t="s">
        <v>401</v>
      </c>
      <c r="F79" s="1" t="s">
        <v>147</v>
      </c>
      <c r="G79" s="1">
        <v>94.9</v>
      </c>
      <c r="H79" s="1" t="s">
        <v>18</v>
      </c>
      <c r="I79" s="1" t="s">
        <v>362</v>
      </c>
      <c r="J79" s="1">
        <v>105</v>
      </c>
      <c r="K79" s="4">
        <f t="shared" si="17"/>
        <v>0.903809523809524</v>
      </c>
      <c r="L79" s="1">
        <v>90.4</v>
      </c>
      <c r="M79" s="10">
        <f t="shared" si="18"/>
        <v>0.0190476190476261</v>
      </c>
    </row>
    <row r="80" ht="14.45" customHeight="1" spans="2:13">
      <c r="B80" s="1">
        <f t="shared" si="14"/>
        <v>73</v>
      </c>
      <c r="C80" s="1">
        <f t="shared" si="15"/>
        <v>80</v>
      </c>
      <c r="D80" s="1" t="str">
        <f t="shared" si="16"/>
        <v>↑7</v>
      </c>
      <c r="E80" s="1" t="s">
        <v>418</v>
      </c>
      <c r="F80" s="1" t="s">
        <v>94</v>
      </c>
      <c r="G80" s="1">
        <v>96.9</v>
      </c>
      <c r="H80" s="1" t="s">
        <v>15</v>
      </c>
      <c r="I80" s="1" t="s">
        <v>332</v>
      </c>
      <c r="J80" s="1">
        <v>108</v>
      </c>
      <c r="K80" s="4">
        <f t="shared" si="17"/>
        <v>0.897222222222222</v>
      </c>
      <c r="L80" s="1">
        <v>90.4</v>
      </c>
      <c r="M80" s="10">
        <f t="shared" si="18"/>
        <v>0.677777777777777</v>
      </c>
    </row>
    <row r="81" ht="14.45" customHeight="1" spans="2:13">
      <c r="B81" s="1">
        <f t="shared" si="14"/>
        <v>78</v>
      </c>
      <c r="C81" s="1">
        <f t="shared" si="15"/>
        <v>70</v>
      </c>
      <c r="D81" s="1" t="str">
        <f t="shared" si="16"/>
        <v>↓8</v>
      </c>
      <c r="E81" s="1" t="s">
        <v>408</v>
      </c>
      <c r="F81" s="1" t="s">
        <v>138</v>
      </c>
      <c r="G81" s="1">
        <v>97.3</v>
      </c>
      <c r="H81" s="1" t="s">
        <v>14</v>
      </c>
      <c r="I81" s="1" t="s">
        <v>241</v>
      </c>
      <c r="J81" s="1">
        <v>108</v>
      </c>
      <c r="K81" s="4">
        <f t="shared" si="17"/>
        <v>0.900925925925926</v>
      </c>
      <c r="L81" s="1">
        <v>90.3</v>
      </c>
      <c r="M81" s="10">
        <f t="shared" si="18"/>
        <v>0.207407407407402</v>
      </c>
    </row>
    <row r="82" ht="14.45" customHeight="1" spans="2:13">
      <c r="B82" s="1">
        <f t="shared" si="14"/>
        <v>78</v>
      </c>
      <c r="C82" s="1">
        <f t="shared" si="15"/>
        <v>77</v>
      </c>
      <c r="D82" s="1" t="str">
        <f t="shared" si="16"/>
        <v>↓1</v>
      </c>
      <c r="E82" s="1" t="s">
        <v>414</v>
      </c>
      <c r="F82" s="1" t="s">
        <v>126</v>
      </c>
      <c r="G82" s="1">
        <v>94.3</v>
      </c>
      <c r="H82" s="1" t="s">
        <v>11</v>
      </c>
      <c r="I82" s="1" t="s">
        <v>339</v>
      </c>
      <c r="J82" s="1">
        <v>105</v>
      </c>
      <c r="K82" s="4">
        <f t="shared" si="17"/>
        <v>0.898095238095238</v>
      </c>
      <c r="L82" s="1">
        <v>90.3</v>
      </c>
      <c r="M82" s="10">
        <f t="shared" si="18"/>
        <v>0.490476190476187</v>
      </c>
    </row>
    <row r="83" spans="2:13">
      <c r="B83" s="1">
        <f t="shared" si="14"/>
        <v>78</v>
      </c>
      <c r="C83" s="1">
        <f t="shared" si="15"/>
        <v>86</v>
      </c>
      <c r="D83" s="1" t="str">
        <f t="shared" si="16"/>
        <v>↑8</v>
      </c>
      <c r="E83" s="1" t="s">
        <v>422</v>
      </c>
      <c r="F83" s="1" t="s">
        <v>132</v>
      </c>
      <c r="G83" s="1">
        <v>94.1</v>
      </c>
      <c r="H83" s="1" t="s">
        <v>12</v>
      </c>
      <c r="I83" s="1" t="s">
        <v>328</v>
      </c>
      <c r="J83" s="1">
        <v>105</v>
      </c>
      <c r="K83" s="4">
        <f t="shared" si="17"/>
        <v>0.896190476190476</v>
      </c>
      <c r="L83" s="1">
        <v>90.3</v>
      </c>
      <c r="M83" s="10">
        <f t="shared" si="18"/>
        <v>0.680952380952391</v>
      </c>
    </row>
    <row r="84" ht="14.45" customHeight="1" spans="2:13">
      <c r="B84" s="1">
        <f t="shared" si="14"/>
        <v>78</v>
      </c>
      <c r="C84" s="1">
        <f t="shared" si="15"/>
        <v>105</v>
      </c>
      <c r="D84" s="1" t="str">
        <f t="shared" si="16"/>
        <v>↑27</v>
      </c>
      <c r="E84" s="6" t="s">
        <v>440</v>
      </c>
      <c r="F84" s="6" t="s">
        <v>47</v>
      </c>
      <c r="G84" s="6">
        <v>96.1</v>
      </c>
      <c r="H84" s="6" t="s">
        <v>16</v>
      </c>
      <c r="I84" s="6" t="s">
        <v>332</v>
      </c>
      <c r="J84" s="6">
        <v>108</v>
      </c>
      <c r="K84" s="4">
        <f t="shared" si="17"/>
        <v>0.889814814814815</v>
      </c>
      <c r="L84" s="1">
        <v>90.3</v>
      </c>
      <c r="M84" s="10">
        <f t="shared" si="18"/>
        <v>1.31851851851853</v>
      </c>
    </row>
    <row r="85" ht="14.45" customHeight="1" spans="2:13">
      <c r="B85" s="1">
        <f t="shared" si="14"/>
        <v>78</v>
      </c>
      <c r="C85" s="1">
        <f t="shared" si="15"/>
        <v>119</v>
      </c>
      <c r="D85" s="1" t="str">
        <f t="shared" si="16"/>
        <v>↑41</v>
      </c>
      <c r="E85" s="1" t="s">
        <v>456</v>
      </c>
      <c r="F85" s="1">
        <v>1168438795</v>
      </c>
      <c r="G85" s="1">
        <v>93</v>
      </c>
      <c r="H85" s="1" t="s">
        <v>17</v>
      </c>
      <c r="I85" s="1" t="s">
        <v>241</v>
      </c>
      <c r="J85" s="1">
        <v>105</v>
      </c>
      <c r="K85" s="4">
        <f t="shared" si="17"/>
        <v>0.885714285714286</v>
      </c>
      <c r="L85" s="1">
        <v>90.3</v>
      </c>
      <c r="M85" s="10">
        <f t="shared" si="18"/>
        <v>1.72857142857143</v>
      </c>
    </row>
    <row r="86" ht="14.45" customHeight="1" spans="2:13">
      <c r="B86" s="1">
        <f t="shared" si="14"/>
        <v>83</v>
      </c>
      <c r="C86" s="1">
        <f t="shared" si="15"/>
        <v>84</v>
      </c>
      <c r="D86" s="1" t="str">
        <f t="shared" si="16"/>
        <v>↑1</v>
      </c>
      <c r="E86" s="1" t="s">
        <v>520</v>
      </c>
      <c r="F86" s="1" t="s">
        <v>70</v>
      </c>
      <c r="G86" s="1">
        <v>94.2</v>
      </c>
      <c r="H86" s="1" t="s">
        <v>15</v>
      </c>
      <c r="I86" s="1" t="s">
        <v>245</v>
      </c>
      <c r="J86" s="1">
        <v>105</v>
      </c>
      <c r="K86" s="4">
        <f t="shared" si="17"/>
        <v>0.897142857142857</v>
      </c>
      <c r="L86" s="1">
        <v>90.2</v>
      </c>
      <c r="M86" s="10">
        <f t="shared" si="18"/>
        <v>0.485714285714295</v>
      </c>
    </row>
    <row r="87" ht="14.45" customHeight="1" spans="2:13">
      <c r="B87" s="1">
        <f t="shared" si="14"/>
        <v>84</v>
      </c>
      <c r="C87" s="1">
        <f t="shared" si="15"/>
        <v>54</v>
      </c>
      <c r="D87" s="1" t="str">
        <f t="shared" si="16"/>
        <v>↓30</v>
      </c>
      <c r="E87" s="1" t="s">
        <v>391</v>
      </c>
      <c r="F87" s="1" t="s">
        <v>66</v>
      </c>
      <c r="G87" s="1">
        <v>95.1</v>
      </c>
      <c r="H87" s="1" t="s">
        <v>11</v>
      </c>
      <c r="I87" s="1" t="s">
        <v>351</v>
      </c>
      <c r="J87" s="1">
        <v>105</v>
      </c>
      <c r="K87" s="4">
        <f t="shared" si="17"/>
        <v>0.905714285714286</v>
      </c>
      <c r="L87" s="1">
        <v>90.1</v>
      </c>
      <c r="M87" s="10">
        <f t="shared" si="18"/>
        <v>-0.471428571428575</v>
      </c>
    </row>
    <row r="88" ht="14.45" customHeight="1" spans="2:13">
      <c r="B88" s="1">
        <f t="shared" si="14"/>
        <v>84</v>
      </c>
      <c r="C88" s="1">
        <f t="shared" si="15"/>
        <v>107</v>
      </c>
      <c r="D88" s="1" t="str">
        <f t="shared" si="16"/>
        <v>↑23</v>
      </c>
      <c r="E88" s="1" t="s">
        <v>442</v>
      </c>
      <c r="F88" s="1">
        <v>123568024</v>
      </c>
      <c r="G88" s="1">
        <v>93.4</v>
      </c>
      <c r="H88" s="1" t="s">
        <v>13</v>
      </c>
      <c r="I88" s="1" t="s">
        <v>339</v>
      </c>
      <c r="J88" s="1">
        <v>105</v>
      </c>
      <c r="K88" s="4">
        <f t="shared" si="17"/>
        <v>0.88952380952381</v>
      </c>
      <c r="L88" s="1">
        <v>90.1</v>
      </c>
      <c r="M88" s="10">
        <f t="shared" si="18"/>
        <v>1.14761904761903</v>
      </c>
    </row>
    <row r="89" ht="14.45" customHeight="1" spans="2:13">
      <c r="B89" s="1">
        <f t="shared" si="14"/>
        <v>84</v>
      </c>
      <c r="C89" s="1">
        <f t="shared" si="15"/>
        <v>112</v>
      </c>
      <c r="D89" s="1" t="str">
        <f t="shared" si="16"/>
        <v>↑28</v>
      </c>
      <c r="E89" s="1" t="s">
        <v>447</v>
      </c>
      <c r="F89" s="1" t="s">
        <v>171</v>
      </c>
      <c r="G89" s="1">
        <v>95.9</v>
      </c>
      <c r="H89" s="1" t="s">
        <v>15</v>
      </c>
      <c r="I89" s="1" t="s">
        <v>325</v>
      </c>
      <c r="J89" s="1">
        <v>108</v>
      </c>
      <c r="K89" s="4">
        <f t="shared" si="17"/>
        <v>0.887962962962963</v>
      </c>
      <c r="L89" s="1">
        <v>90.1</v>
      </c>
      <c r="M89" s="10">
        <f t="shared" si="18"/>
        <v>1.30370370370369</v>
      </c>
    </row>
    <row r="90" ht="14.45" customHeight="1" spans="2:13">
      <c r="B90" s="1">
        <f t="shared" si="14"/>
        <v>84</v>
      </c>
      <c r="C90" s="1">
        <f t="shared" si="15"/>
        <v>113</v>
      </c>
      <c r="D90" s="1" t="str">
        <f t="shared" si="16"/>
        <v>↑29</v>
      </c>
      <c r="E90" s="1" t="s">
        <v>448</v>
      </c>
      <c r="F90" s="1" t="s">
        <v>124</v>
      </c>
      <c r="G90" s="1">
        <v>79.9</v>
      </c>
      <c r="H90" s="1" t="s">
        <v>11</v>
      </c>
      <c r="I90" s="1" t="s">
        <v>353</v>
      </c>
      <c r="J90" s="1">
        <v>90</v>
      </c>
      <c r="K90" s="4">
        <f t="shared" si="17"/>
        <v>0.887777777777778</v>
      </c>
      <c r="L90" s="1">
        <v>90.1</v>
      </c>
      <c r="M90" s="10">
        <f t="shared" si="18"/>
        <v>1.32222222222221</v>
      </c>
    </row>
    <row r="91" ht="14.45" customHeight="1" spans="2:13">
      <c r="B91" s="1">
        <f t="shared" si="14"/>
        <v>84</v>
      </c>
      <c r="C91" s="1">
        <f t="shared" si="15"/>
        <v>118</v>
      </c>
      <c r="D91" s="1" t="str">
        <f t="shared" si="16"/>
        <v>↑34</v>
      </c>
      <c r="E91" s="1" t="s">
        <v>453</v>
      </c>
      <c r="F91" s="1" t="s">
        <v>171</v>
      </c>
      <c r="G91" s="1">
        <v>93.1</v>
      </c>
      <c r="H91" s="6" t="s">
        <v>17</v>
      </c>
      <c r="I91" s="1" t="s">
        <v>355</v>
      </c>
      <c r="J91" s="6">
        <v>105</v>
      </c>
      <c r="K91" s="4">
        <f t="shared" si="17"/>
        <v>0.886666666666667</v>
      </c>
      <c r="L91" s="1">
        <v>90.1</v>
      </c>
      <c r="M91" s="10">
        <f t="shared" si="18"/>
        <v>1.43333333333334</v>
      </c>
    </row>
    <row r="92" ht="14.45" customHeight="1" spans="2:13">
      <c r="B92" s="1">
        <f t="shared" si="14"/>
        <v>89</v>
      </c>
      <c r="C92" s="1">
        <f t="shared" si="15"/>
        <v>73</v>
      </c>
      <c r="D92" s="1" t="str">
        <f t="shared" si="16"/>
        <v>↓16</v>
      </c>
      <c r="E92" s="6" t="s">
        <v>410</v>
      </c>
      <c r="F92" s="1" t="s">
        <v>47</v>
      </c>
      <c r="G92" s="6">
        <v>90</v>
      </c>
      <c r="H92" s="6" t="s">
        <v>16</v>
      </c>
      <c r="I92" s="6" t="s">
        <v>345</v>
      </c>
      <c r="J92" s="6">
        <v>100</v>
      </c>
      <c r="K92" s="4">
        <f t="shared" si="17"/>
        <v>0.9</v>
      </c>
      <c r="L92" s="1">
        <v>90</v>
      </c>
      <c r="M92" s="10">
        <f t="shared" si="18"/>
        <v>0</v>
      </c>
    </row>
    <row r="93" ht="14.45" customHeight="1" spans="2:13">
      <c r="B93" s="1">
        <f t="shared" si="14"/>
        <v>89</v>
      </c>
      <c r="C93" s="1">
        <f t="shared" si="15"/>
        <v>73</v>
      </c>
      <c r="D93" s="1" t="str">
        <f t="shared" si="16"/>
        <v>↓16</v>
      </c>
      <c r="E93" s="6" t="s">
        <v>411</v>
      </c>
      <c r="F93" s="1" t="s">
        <v>53</v>
      </c>
      <c r="G93" s="6">
        <v>90</v>
      </c>
      <c r="H93" s="6" t="s">
        <v>16</v>
      </c>
      <c r="I93" s="6" t="s">
        <v>345</v>
      </c>
      <c r="J93" s="6">
        <v>100</v>
      </c>
      <c r="K93" s="4">
        <f t="shared" si="17"/>
        <v>0.9</v>
      </c>
      <c r="L93" s="1">
        <v>90</v>
      </c>
      <c r="M93" s="10">
        <f t="shared" si="18"/>
        <v>0</v>
      </c>
    </row>
    <row r="94" ht="14.45" customHeight="1" spans="2:13">
      <c r="B94" s="1">
        <f t="shared" si="14"/>
        <v>89</v>
      </c>
      <c r="C94" s="1">
        <f t="shared" si="15"/>
        <v>119</v>
      </c>
      <c r="D94" s="1" t="str">
        <f t="shared" si="16"/>
        <v>↑30</v>
      </c>
      <c r="E94" s="1" t="s">
        <v>454</v>
      </c>
      <c r="F94" s="1" t="s">
        <v>66</v>
      </c>
      <c r="G94" s="1">
        <v>93</v>
      </c>
      <c r="H94" s="1" t="s">
        <v>12</v>
      </c>
      <c r="I94" s="1" t="s">
        <v>345</v>
      </c>
      <c r="J94" s="1">
        <v>105</v>
      </c>
      <c r="K94" s="4">
        <f t="shared" si="17"/>
        <v>0.885714285714286</v>
      </c>
      <c r="L94" s="1">
        <v>90</v>
      </c>
      <c r="M94" s="10">
        <f t="shared" si="18"/>
        <v>1.42857142857143</v>
      </c>
    </row>
    <row r="95" ht="14.45" customHeight="1" spans="2:13">
      <c r="B95" s="1">
        <f t="shared" si="14"/>
        <v>92</v>
      </c>
      <c r="C95" s="1">
        <f t="shared" si="15"/>
        <v>75</v>
      </c>
      <c r="D95" s="1" t="str">
        <f t="shared" si="16"/>
        <v>↓17</v>
      </c>
      <c r="E95" s="1" t="s">
        <v>412</v>
      </c>
      <c r="F95" s="1" t="s">
        <v>91</v>
      </c>
      <c r="G95" s="1">
        <v>89.9</v>
      </c>
      <c r="H95" s="1" t="s">
        <v>13</v>
      </c>
      <c r="I95" s="1" t="s">
        <v>332</v>
      </c>
      <c r="J95" s="1">
        <v>100</v>
      </c>
      <c r="K95" s="4">
        <f t="shared" si="17"/>
        <v>0.899</v>
      </c>
      <c r="L95" s="1">
        <v>89.9</v>
      </c>
      <c r="M95" s="10">
        <f t="shared" si="18"/>
        <v>0</v>
      </c>
    </row>
    <row r="96" ht="14.45" customHeight="1" spans="2:13">
      <c r="B96" s="1">
        <f t="shared" si="14"/>
        <v>92</v>
      </c>
      <c r="C96" s="1">
        <f t="shared" si="15"/>
        <v>98</v>
      </c>
      <c r="D96" s="1" t="str">
        <f t="shared" si="16"/>
        <v>↑6</v>
      </c>
      <c r="E96" s="1" t="s">
        <v>434</v>
      </c>
      <c r="F96" s="1" t="s">
        <v>57</v>
      </c>
      <c r="G96" s="1">
        <v>96.4</v>
      </c>
      <c r="H96" s="1" t="s">
        <v>15</v>
      </c>
      <c r="I96" s="1" t="s">
        <v>325</v>
      </c>
      <c r="J96" s="1">
        <v>108</v>
      </c>
      <c r="K96" s="4">
        <f t="shared" si="17"/>
        <v>0.892592592592593</v>
      </c>
      <c r="L96" s="1">
        <v>89.9</v>
      </c>
      <c r="M96" s="10">
        <f t="shared" si="18"/>
        <v>0.640740740740739</v>
      </c>
    </row>
    <row r="97" ht="14.45" customHeight="1" spans="2:13">
      <c r="B97" s="1">
        <f t="shared" si="14"/>
        <v>92</v>
      </c>
      <c r="C97" s="1">
        <f t="shared" si="15"/>
        <v>101</v>
      </c>
      <c r="D97" s="1" t="str">
        <f t="shared" si="16"/>
        <v>↑9</v>
      </c>
      <c r="E97" s="1" t="s">
        <v>521</v>
      </c>
      <c r="F97" s="1" t="s">
        <v>107</v>
      </c>
      <c r="G97" s="1">
        <v>93.6</v>
      </c>
      <c r="H97" s="1" t="s">
        <v>12</v>
      </c>
      <c r="I97" s="1" t="s">
        <v>339</v>
      </c>
      <c r="J97" s="1">
        <v>105</v>
      </c>
      <c r="K97" s="4">
        <f t="shared" si="17"/>
        <v>0.891428571428571</v>
      </c>
      <c r="L97" s="1">
        <v>89.9</v>
      </c>
      <c r="M97" s="10">
        <f t="shared" si="18"/>
        <v>0.757142857142867</v>
      </c>
    </row>
    <row r="98" ht="14.45" customHeight="1" spans="2:13">
      <c r="B98" s="1">
        <f t="shared" si="14"/>
        <v>92</v>
      </c>
      <c r="C98" s="1">
        <f t="shared" si="15"/>
        <v>101</v>
      </c>
      <c r="D98" s="1" t="str">
        <f t="shared" si="16"/>
        <v>↑9</v>
      </c>
      <c r="E98" s="6" t="s">
        <v>437</v>
      </c>
      <c r="F98" s="1" t="s">
        <v>141</v>
      </c>
      <c r="G98" s="6">
        <v>93.6</v>
      </c>
      <c r="H98" s="6" t="s">
        <v>16</v>
      </c>
      <c r="I98" s="6" t="s">
        <v>339</v>
      </c>
      <c r="J98" s="6">
        <v>105</v>
      </c>
      <c r="K98" s="4">
        <f t="shared" si="17"/>
        <v>0.891428571428571</v>
      </c>
      <c r="L98" s="1">
        <v>89.9</v>
      </c>
      <c r="M98" s="10">
        <f t="shared" si="18"/>
        <v>0.757142857142867</v>
      </c>
    </row>
    <row r="99" ht="14.45" customHeight="1" spans="2:13">
      <c r="B99" s="1">
        <f t="shared" si="14"/>
        <v>92</v>
      </c>
      <c r="C99" s="1">
        <f t="shared" si="15"/>
        <v>107</v>
      </c>
      <c r="D99" s="1" t="str">
        <f t="shared" si="16"/>
        <v>↑15</v>
      </c>
      <c r="E99" s="1" t="s">
        <v>443</v>
      </c>
      <c r="F99" s="1" t="s">
        <v>57</v>
      </c>
      <c r="G99" s="1">
        <v>93.4</v>
      </c>
      <c r="H99" s="1" t="s">
        <v>18</v>
      </c>
      <c r="I99" s="1" t="s">
        <v>362</v>
      </c>
      <c r="J99" s="1">
        <v>105</v>
      </c>
      <c r="K99" s="4">
        <f t="shared" si="17"/>
        <v>0.88952380952381</v>
      </c>
      <c r="L99" s="1">
        <v>89.9</v>
      </c>
      <c r="M99" s="10">
        <f t="shared" si="18"/>
        <v>0.947619047619042</v>
      </c>
    </row>
    <row r="100" spans="2:13">
      <c r="B100" s="1">
        <f t="shared" ref="B100:B131" si="19">RANK(L100,$L$4:$L$200,0)</f>
        <v>97</v>
      </c>
      <c r="C100" s="1">
        <f t="shared" ref="C100:C131" si="20">RANK(K100,$K$4:$K$200,0)</f>
        <v>78</v>
      </c>
      <c r="D100" s="1" t="str">
        <f t="shared" ref="D100:D131" si="21">IF(B100&lt;C100,"↑",IF(B100&gt;C100,"↓",))&amp;ABS(B100-C100)</f>
        <v>↓19</v>
      </c>
      <c r="E100" s="1" t="s">
        <v>415</v>
      </c>
      <c r="F100" s="1" t="s">
        <v>123</v>
      </c>
      <c r="G100" s="1">
        <v>89.8</v>
      </c>
      <c r="H100" s="1" t="s">
        <v>11</v>
      </c>
      <c r="I100" s="1" t="s">
        <v>337</v>
      </c>
      <c r="J100" s="1">
        <v>100</v>
      </c>
      <c r="K100" s="4">
        <f t="shared" ref="K100:K131" si="22">G100/J100</f>
        <v>0.898</v>
      </c>
      <c r="L100" s="1">
        <v>89.8</v>
      </c>
      <c r="M100" s="10">
        <f t="shared" ref="M100:M131" si="23">L100-100*K100</f>
        <v>0</v>
      </c>
    </row>
    <row r="101" ht="14.45" customHeight="1" spans="2:13">
      <c r="B101" s="1">
        <f t="shared" si="19"/>
        <v>97</v>
      </c>
      <c r="C101" s="1">
        <f t="shared" si="20"/>
        <v>78</v>
      </c>
      <c r="D101" s="1" t="str">
        <f t="shared" si="21"/>
        <v>↓19</v>
      </c>
      <c r="E101" s="6" t="s">
        <v>416</v>
      </c>
      <c r="F101" s="1" t="s">
        <v>141</v>
      </c>
      <c r="G101" s="6">
        <v>89.8</v>
      </c>
      <c r="H101" s="6" t="s">
        <v>16</v>
      </c>
      <c r="I101" s="6" t="s">
        <v>341</v>
      </c>
      <c r="J101" s="6">
        <v>100</v>
      </c>
      <c r="K101" s="4">
        <f t="shared" si="22"/>
        <v>0.898</v>
      </c>
      <c r="L101" s="1">
        <v>89.8</v>
      </c>
      <c r="M101" s="10">
        <f t="shared" si="23"/>
        <v>0</v>
      </c>
    </row>
    <row r="102" ht="14.45" customHeight="1" spans="2:13">
      <c r="B102" s="1">
        <f t="shared" si="19"/>
        <v>97</v>
      </c>
      <c r="C102" s="1">
        <f t="shared" si="20"/>
        <v>127</v>
      </c>
      <c r="D102" s="1" t="str">
        <f t="shared" si="21"/>
        <v>↑30</v>
      </c>
      <c r="E102" s="1" t="s">
        <v>463</v>
      </c>
      <c r="F102" s="1" t="s">
        <v>88</v>
      </c>
      <c r="G102" s="1">
        <v>92.8</v>
      </c>
      <c r="H102" s="1" t="s">
        <v>13</v>
      </c>
      <c r="I102" s="1" t="s">
        <v>341</v>
      </c>
      <c r="J102" s="1">
        <v>105</v>
      </c>
      <c r="K102" s="4">
        <f t="shared" si="22"/>
        <v>0.883809523809524</v>
      </c>
      <c r="L102" s="1">
        <v>89.8</v>
      </c>
      <c r="M102" s="10">
        <f t="shared" si="23"/>
        <v>1.41904761904762</v>
      </c>
    </row>
    <row r="103" ht="14.45" customHeight="1" spans="2:13">
      <c r="B103" s="1">
        <f t="shared" si="19"/>
        <v>97</v>
      </c>
      <c r="C103" s="1">
        <f t="shared" si="20"/>
        <v>136</v>
      </c>
      <c r="D103" s="1" t="str">
        <f t="shared" si="21"/>
        <v>↑39</v>
      </c>
      <c r="E103" s="1" t="s">
        <v>472</v>
      </c>
      <c r="F103" s="1" t="s">
        <v>132</v>
      </c>
      <c r="G103" s="1">
        <v>92.5</v>
      </c>
      <c r="H103" s="1" t="s">
        <v>12</v>
      </c>
      <c r="I103" s="1" t="s">
        <v>341</v>
      </c>
      <c r="J103" s="1">
        <v>105</v>
      </c>
      <c r="K103" s="4">
        <f t="shared" si="22"/>
        <v>0.880952380952381</v>
      </c>
      <c r="L103" s="1">
        <v>89.8</v>
      </c>
      <c r="M103" s="10">
        <f t="shared" si="23"/>
        <v>1.70476190476191</v>
      </c>
    </row>
    <row r="104" ht="14.45" customHeight="1" spans="2:13">
      <c r="B104" s="1">
        <f t="shared" si="19"/>
        <v>101</v>
      </c>
      <c r="C104" s="14">
        <f t="shared" si="20"/>
        <v>129</v>
      </c>
      <c r="D104" s="1" t="str">
        <f t="shared" si="21"/>
        <v>↑28</v>
      </c>
      <c r="E104" s="14" t="s">
        <v>464</v>
      </c>
      <c r="F104" s="14" t="s">
        <v>107</v>
      </c>
      <c r="G104" s="14">
        <v>92.7</v>
      </c>
      <c r="H104" s="14" t="s">
        <v>11</v>
      </c>
      <c r="I104" s="15" t="s">
        <v>332</v>
      </c>
      <c r="J104" s="14">
        <v>105</v>
      </c>
      <c r="K104" s="16">
        <f t="shared" si="22"/>
        <v>0.882857142857143</v>
      </c>
      <c r="L104" s="1">
        <v>89.7</v>
      </c>
      <c r="M104" s="10">
        <f t="shared" si="23"/>
        <v>1.41428571428571</v>
      </c>
    </row>
    <row r="105" ht="14.45" customHeight="1" spans="2:13">
      <c r="B105" s="1">
        <f t="shared" si="19"/>
        <v>101</v>
      </c>
      <c r="C105" s="1">
        <f t="shared" si="20"/>
        <v>158</v>
      </c>
      <c r="D105" s="1" t="str">
        <f t="shared" si="21"/>
        <v>↑57</v>
      </c>
      <c r="E105" s="1" t="s">
        <v>495</v>
      </c>
      <c r="F105" s="1" t="s">
        <v>126</v>
      </c>
      <c r="G105" s="1">
        <v>91.9</v>
      </c>
      <c r="H105" s="1" t="s">
        <v>11</v>
      </c>
      <c r="I105" s="6" t="s">
        <v>332</v>
      </c>
      <c r="J105" s="1">
        <v>105</v>
      </c>
      <c r="K105" s="4">
        <f t="shared" si="22"/>
        <v>0.875238095238095</v>
      </c>
      <c r="L105" s="1">
        <v>89.7</v>
      </c>
      <c r="M105" s="10">
        <f t="shared" si="23"/>
        <v>2.17619047619047</v>
      </c>
    </row>
    <row r="106" ht="14.45" customHeight="1" spans="2:13">
      <c r="B106" s="1">
        <f t="shared" si="19"/>
        <v>101</v>
      </c>
      <c r="C106" s="1">
        <f t="shared" si="20"/>
        <v>170</v>
      </c>
      <c r="D106" s="1" t="str">
        <f t="shared" si="21"/>
        <v>↑69</v>
      </c>
      <c r="E106" s="1" t="s">
        <v>509</v>
      </c>
      <c r="F106" s="1" t="s">
        <v>47</v>
      </c>
      <c r="G106" s="1">
        <v>94.2</v>
      </c>
      <c r="H106" s="1" t="s">
        <v>16</v>
      </c>
      <c r="I106" s="1" t="s">
        <v>245</v>
      </c>
      <c r="J106" s="1">
        <v>108</v>
      </c>
      <c r="K106" s="4">
        <f t="shared" si="22"/>
        <v>0.872222222222222</v>
      </c>
      <c r="L106" s="1">
        <v>89.7</v>
      </c>
      <c r="M106" s="10">
        <f t="shared" si="23"/>
        <v>2.47777777777777</v>
      </c>
    </row>
    <row r="107" ht="14.45" customHeight="1" spans="2:13">
      <c r="B107" s="1">
        <f t="shared" si="19"/>
        <v>104</v>
      </c>
      <c r="C107" s="1">
        <f t="shared" si="20"/>
        <v>88</v>
      </c>
      <c r="D107" s="1" t="str">
        <f t="shared" si="21"/>
        <v>↓16</v>
      </c>
      <c r="E107" s="6" t="s">
        <v>424</v>
      </c>
      <c r="F107" s="1" t="s">
        <v>141</v>
      </c>
      <c r="G107" s="6">
        <v>89.6</v>
      </c>
      <c r="H107" s="6" t="s">
        <v>16</v>
      </c>
      <c r="I107" s="6" t="s">
        <v>345</v>
      </c>
      <c r="J107" s="6">
        <v>100</v>
      </c>
      <c r="K107" s="4">
        <f t="shared" si="22"/>
        <v>0.896</v>
      </c>
      <c r="L107" s="1">
        <v>89.6</v>
      </c>
      <c r="M107" s="10">
        <f t="shared" si="23"/>
        <v>0</v>
      </c>
    </row>
    <row r="108" ht="14.45" customHeight="1" spans="2:13">
      <c r="B108" s="1">
        <f t="shared" si="19"/>
        <v>105</v>
      </c>
      <c r="C108" s="1">
        <f t="shared" si="20"/>
        <v>76</v>
      </c>
      <c r="D108" s="1" t="str">
        <f t="shared" si="21"/>
        <v>↓29</v>
      </c>
      <c r="E108" s="1" t="s">
        <v>413</v>
      </c>
      <c r="F108" s="1" t="s">
        <v>40</v>
      </c>
      <c r="G108" s="1">
        <v>97</v>
      </c>
      <c r="H108" s="1" t="s">
        <v>12</v>
      </c>
      <c r="I108" s="1" t="s">
        <v>332</v>
      </c>
      <c r="J108" s="1">
        <v>108</v>
      </c>
      <c r="K108" s="4">
        <f t="shared" si="22"/>
        <v>0.898148148148148</v>
      </c>
      <c r="L108" s="1">
        <v>89.5</v>
      </c>
      <c r="M108" s="10">
        <f t="shared" si="23"/>
        <v>-0.31481481481481</v>
      </c>
    </row>
    <row r="109" ht="14.45" customHeight="1" spans="2:13">
      <c r="B109" s="1">
        <f t="shared" si="19"/>
        <v>105</v>
      </c>
      <c r="C109" s="1">
        <f t="shared" si="20"/>
        <v>89</v>
      </c>
      <c r="D109" s="1" t="str">
        <f t="shared" si="21"/>
        <v>↓16</v>
      </c>
      <c r="E109" s="1" t="s">
        <v>425</v>
      </c>
      <c r="F109" s="1" t="s">
        <v>113</v>
      </c>
      <c r="G109" s="1">
        <v>89.5</v>
      </c>
      <c r="H109" s="1" t="s">
        <v>11</v>
      </c>
      <c r="I109" s="1" t="s">
        <v>345</v>
      </c>
      <c r="J109" s="1">
        <v>100</v>
      </c>
      <c r="K109" s="4">
        <f t="shared" si="22"/>
        <v>0.895</v>
      </c>
      <c r="L109" s="1">
        <v>89.5</v>
      </c>
      <c r="M109" s="10">
        <f t="shared" si="23"/>
        <v>0</v>
      </c>
    </row>
    <row r="110" spans="2:13">
      <c r="B110" s="1">
        <f t="shared" si="19"/>
        <v>105</v>
      </c>
      <c r="C110" s="1">
        <f t="shared" si="20"/>
        <v>89</v>
      </c>
      <c r="D110" s="1" t="str">
        <f t="shared" si="21"/>
        <v>↓16</v>
      </c>
      <c r="E110" s="1" t="s">
        <v>426</v>
      </c>
      <c r="F110" s="1" t="s">
        <v>118</v>
      </c>
      <c r="G110" s="1">
        <v>89.5</v>
      </c>
      <c r="H110" s="1" t="s">
        <v>13</v>
      </c>
      <c r="I110" s="1" t="s">
        <v>241</v>
      </c>
      <c r="J110" s="1">
        <v>100</v>
      </c>
      <c r="K110" s="4">
        <f t="shared" si="22"/>
        <v>0.895</v>
      </c>
      <c r="L110" s="1">
        <v>89.5</v>
      </c>
      <c r="M110" s="10">
        <f t="shared" si="23"/>
        <v>0</v>
      </c>
    </row>
    <row r="111" ht="14.45" customHeight="1" spans="2:13">
      <c r="B111" s="1">
        <f t="shared" si="19"/>
        <v>105</v>
      </c>
      <c r="C111" s="1">
        <f t="shared" si="20"/>
        <v>89</v>
      </c>
      <c r="D111" s="1" t="str">
        <f t="shared" si="21"/>
        <v>↓16</v>
      </c>
      <c r="E111" s="1" t="s">
        <v>427</v>
      </c>
      <c r="F111" s="1" t="s">
        <v>109</v>
      </c>
      <c r="G111" s="1">
        <v>89.5</v>
      </c>
      <c r="H111" s="1" t="s">
        <v>11</v>
      </c>
      <c r="I111" s="1" t="s">
        <v>345</v>
      </c>
      <c r="J111" s="1">
        <v>100</v>
      </c>
      <c r="K111" s="4">
        <f t="shared" si="22"/>
        <v>0.895</v>
      </c>
      <c r="L111" s="1">
        <v>89.5</v>
      </c>
      <c r="M111" s="10">
        <f t="shared" si="23"/>
        <v>0</v>
      </c>
    </row>
    <row r="112" ht="14.45" customHeight="1" spans="2:13">
      <c r="B112" s="1">
        <f t="shared" si="19"/>
        <v>109</v>
      </c>
      <c r="C112" s="1">
        <f t="shared" si="20"/>
        <v>80</v>
      </c>
      <c r="D112" s="1" t="str">
        <f t="shared" si="21"/>
        <v>↓29</v>
      </c>
      <c r="E112" s="1" t="s">
        <v>417</v>
      </c>
      <c r="F112" s="1" t="s">
        <v>88</v>
      </c>
      <c r="G112" s="1">
        <v>96.9</v>
      </c>
      <c r="H112" s="1" t="s">
        <v>14</v>
      </c>
      <c r="I112" s="1" t="s">
        <v>241</v>
      </c>
      <c r="J112" s="1">
        <v>108</v>
      </c>
      <c r="K112" s="4">
        <f t="shared" si="22"/>
        <v>0.897222222222222</v>
      </c>
      <c r="L112" s="1">
        <v>89.4</v>
      </c>
      <c r="M112" s="10">
        <f t="shared" si="23"/>
        <v>-0.322222222222223</v>
      </c>
    </row>
    <row r="113" ht="14.45" customHeight="1" spans="2:13">
      <c r="B113" s="1">
        <f t="shared" si="19"/>
        <v>109</v>
      </c>
      <c r="C113" s="1">
        <f t="shared" si="20"/>
        <v>80</v>
      </c>
      <c r="D113" s="1" t="str">
        <f t="shared" si="21"/>
        <v>↓29</v>
      </c>
      <c r="E113" s="1" t="s">
        <v>419</v>
      </c>
      <c r="F113" s="1" t="s">
        <v>53</v>
      </c>
      <c r="G113" s="1">
        <v>96.9</v>
      </c>
      <c r="H113" s="1" t="s">
        <v>15</v>
      </c>
      <c r="I113" s="1" t="s">
        <v>325</v>
      </c>
      <c r="J113" s="1">
        <v>108</v>
      </c>
      <c r="K113" s="4">
        <f t="shared" si="22"/>
        <v>0.897222222222222</v>
      </c>
      <c r="L113" s="1">
        <v>89.4</v>
      </c>
      <c r="M113" s="10">
        <f t="shared" si="23"/>
        <v>-0.322222222222223</v>
      </c>
    </row>
    <row r="114" spans="2:13">
      <c r="B114" s="1">
        <f t="shared" si="19"/>
        <v>109</v>
      </c>
      <c r="C114" s="1">
        <f t="shared" si="20"/>
        <v>158</v>
      </c>
      <c r="D114" s="1" t="str">
        <f t="shared" si="21"/>
        <v>↑49</v>
      </c>
      <c r="E114" s="1" t="s">
        <v>494</v>
      </c>
      <c r="F114" s="1" t="s">
        <v>124</v>
      </c>
      <c r="G114" s="1">
        <v>91.9</v>
      </c>
      <c r="H114" s="1" t="s">
        <v>11</v>
      </c>
      <c r="I114" s="6" t="s">
        <v>332</v>
      </c>
      <c r="J114" s="1">
        <v>105</v>
      </c>
      <c r="K114" s="4">
        <f t="shared" si="22"/>
        <v>0.875238095238095</v>
      </c>
      <c r="L114" s="1">
        <v>89.4</v>
      </c>
      <c r="M114" s="10">
        <f t="shared" si="23"/>
        <v>1.87619047619047</v>
      </c>
    </row>
    <row r="115" ht="14.45" customHeight="1" spans="2:13">
      <c r="B115" s="1">
        <f t="shared" si="19"/>
        <v>112</v>
      </c>
      <c r="C115" s="1">
        <f t="shared" si="20"/>
        <v>94</v>
      </c>
      <c r="D115" s="1" t="str">
        <f t="shared" si="21"/>
        <v>↓18</v>
      </c>
      <c r="E115" s="1" t="s">
        <v>430</v>
      </c>
      <c r="F115" s="1" t="s">
        <v>70</v>
      </c>
      <c r="G115" s="1">
        <v>89.3</v>
      </c>
      <c r="H115" s="1" t="s">
        <v>13</v>
      </c>
      <c r="I115" s="1" t="s">
        <v>332</v>
      </c>
      <c r="J115" s="1">
        <v>100</v>
      </c>
      <c r="K115" s="4">
        <f t="shared" si="22"/>
        <v>0.893</v>
      </c>
      <c r="L115" s="1">
        <v>89.3</v>
      </c>
      <c r="M115" s="10">
        <f t="shared" si="23"/>
        <v>0</v>
      </c>
    </row>
    <row r="116" spans="2:13">
      <c r="B116" s="1">
        <f t="shared" si="19"/>
        <v>112</v>
      </c>
      <c r="C116" s="1">
        <f t="shared" si="20"/>
        <v>94</v>
      </c>
      <c r="D116" s="1" t="str">
        <f t="shared" si="21"/>
        <v>↓18</v>
      </c>
      <c r="E116" s="1" t="s">
        <v>431</v>
      </c>
      <c r="F116" s="1">
        <v>123568024</v>
      </c>
      <c r="G116" s="1">
        <v>89.3</v>
      </c>
      <c r="H116" s="1" t="s">
        <v>11</v>
      </c>
      <c r="I116" s="1" t="s">
        <v>345</v>
      </c>
      <c r="J116" s="1">
        <v>100</v>
      </c>
      <c r="K116" s="4">
        <f t="shared" si="22"/>
        <v>0.893</v>
      </c>
      <c r="L116" s="1">
        <v>89.3</v>
      </c>
      <c r="M116" s="10">
        <f t="shared" si="23"/>
        <v>0</v>
      </c>
    </row>
    <row r="117" spans="2:13">
      <c r="B117" s="1">
        <f t="shared" si="19"/>
        <v>112</v>
      </c>
      <c r="C117" s="1">
        <f t="shared" si="20"/>
        <v>94</v>
      </c>
      <c r="D117" s="1" t="str">
        <f t="shared" si="21"/>
        <v>↓18</v>
      </c>
      <c r="E117" s="1" t="s">
        <v>432</v>
      </c>
      <c r="F117" s="1" t="s">
        <v>66</v>
      </c>
      <c r="G117" s="1">
        <v>89.3</v>
      </c>
      <c r="H117" s="1" t="s">
        <v>15</v>
      </c>
      <c r="I117" s="1" t="s">
        <v>241</v>
      </c>
      <c r="J117" s="1">
        <v>100</v>
      </c>
      <c r="K117" s="4">
        <f t="shared" si="22"/>
        <v>0.893</v>
      </c>
      <c r="L117" s="1">
        <v>89.3</v>
      </c>
      <c r="M117" s="10">
        <f t="shared" si="23"/>
        <v>0</v>
      </c>
    </row>
    <row r="118" spans="2:13">
      <c r="B118" s="1">
        <f t="shared" si="19"/>
        <v>112</v>
      </c>
      <c r="C118" s="1">
        <f t="shared" si="20"/>
        <v>131</v>
      </c>
      <c r="D118" s="1" t="str">
        <f t="shared" si="21"/>
        <v>↑19</v>
      </c>
      <c r="E118" s="1" t="s">
        <v>466</v>
      </c>
      <c r="F118" s="1" t="s">
        <v>57</v>
      </c>
      <c r="G118" s="1">
        <v>95.3</v>
      </c>
      <c r="H118" s="1" t="s">
        <v>16</v>
      </c>
      <c r="I118" s="1" t="s">
        <v>245</v>
      </c>
      <c r="J118" s="1">
        <v>108</v>
      </c>
      <c r="K118" s="4">
        <f t="shared" si="22"/>
        <v>0.882407407407407</v>
      </c>
      <c r="L118" s="1">
        <v>89.3</v>
      </c>
      <c r="M118" s="10">
        <f t="shared" si="23"/>
        <v>1.05925925925925</v>
      </c>
    </row>
    <row r="119" ht="14.45" customHeight="1" spans="2:13">
      <c r="B119" s="1">
        <f t="shared" si="19"/>
        <v>116</v>
      </c>
      <c r="C119" s="1">
        <f t="shared" si="20"/>
        <v>100</v>
      </c>
      <c r="D119" s="1" t="str">
        <f t="shared" si="21"/>
        <v>↓16</v>
      </c>
      <c r="E119" s="1" t="s">
        <v>436</v>
      </c>
      <c r="F119" s="1" t="s">
        <v>171</v>
      </c>
      <c r="G119" s="1">
        <v>89.2</v>
      </c>
      <c r="H119" s="6" t="s">
        <v>17</v>
      </c>
      <c r="I119" s="1" t="s">
        <v>328</v>
      </c>
      <c r="J119" s="6">
        <v>100</v>
      </c>
      <c r="K119" s="4">
        <f t="shared" si="22"/>
        <v>0.892</v>
      </c>
      <c r="L119" s="1">
        <v>89.2</v>
      </c>
      <c r="M119" s="10">
        <f t="shared" si="23"/>
        <v>0</v>
      </c>
    </row>
    <row r="120" ht="14.45" customHeight="1" spans="2:13">
      <c r="B120" s="1">
        <f t="shared" si="19"/>
        <v>117</v>
      </c>
      <c r="C120" s="1">
        <f t="shared" si="20"/>
        <v>101</v>
      </c>
      <c r="D120" s="1" t="str">
        <f t="shared" si="21"/>
        <v>↓16</v>
      </c>
      <c r="E120" s="1" t="s">
        <v>438</v>
      </c>
      <c r="F120" s="1" t="s">
        <v>70</v>
      </c>
      <c r="G120" s="1">
        <v>93.6</v>
      </c>
      <c r="H120" s="1" t="s">
        <v>15</v>
      </c>
      <c r="I120" s="1" t="s">
        <v>341</v>
      </c>
      <c r="J120" s="1">
        <v>105</v>
      </c>
      <c r="K120" s="4">
        <f t="shared" si="22"/>
        <v>0.891428571428571</v>
      </c>
      <c r="L120" s="1">
        <v>89.1</v>
      </c>
      <c r="M120" s="10">
        <f t="shared" si="23"/>
        <v>-0.0428571428571445</v>
      </c>
    </row>
    <row r="121" spans="2:13">
      <c r="B121" s="1">
        <f t="shared" si="19"/>
        <v>117</v>
      </c>
      <c r="C121" s="1">
        <f t="shared" si="20"/>
        <v>104</v>
      </c>
      <c r="D121" s="1" t="str">
        <f t="shared" si="21"/>
        <v>↓13</v>
      </c>
      <c r="E121" s="1" t="s">
        <v>439</v>
      </c>
      <c r="F121" s="1">
        <v>1168438795</v>
      </c>
      <c r="G121" s="1">
        <v>89.1</v>
      </c>
      <c r="H121" s="1" t="s">
        <v>13</v>
      </c>
      <c r="I121" s="1" t="s">
        <v>345</v>
      </c>
      <c r="J121" s="1">
        <v>100</v>
      </c>
      <c r="K121" s="4">
        <f t="shared" si="22"/>
        <v>0.891</v>
      </c>
      <c r="L121" s="1">
        <v>89.1</v>
      </c>
      <c r="M121" s="10">
        <f t="shared" si="23"/>
        <v>0</v>
      </c>
    </row>
    <row r="122" ht="14.45" customHeight="1" spans="2:13">
      <c r="B122" s="1">
        <f t="shared" si="19"/>
        <v>117</v>
      </c>
      <c r="C122" s="1">
        <f t="shared" si="20"/>
        <v>132</v>
      </c>
      <c r="D122" s="1" t="str">
        <f t="shared" si="21"/>
        <v>↑15</v>
      </c>
      <c r="E122" s="1" t="s">
        <v>468</v>
      </c>
      <c r="F122" s="1" t="s">
        <v>66</v>
      </c>
      <c r="G122" s="1">
        <v>92.6</v>
      </c>
      <c r="H122" s="1" t="s">
        <v>13</v>
      </c>
      <c r="I122" s="1" t="s">
        <v>339</v>
      </c>
      <c r="J122" s="1">
        <v>105</v>
      </c>
      <c r="K122" s="4">
        <f t="shared" si="22"/>
        <v>0.881904761904762</v>
      </c>
      <c r="L122" s="1">
        <v>89.1</v>
      </c>
      <c r="M122" s="10">
        <f t="shared" si="23"/>
        <v>0.909523809523805</v>
      </c>
    </row>
    <row r="123" ht="14.45" customHeight="1" spans="2:13">
      <c r="B123" s="1">
        <f t="shared" si="19"/>
        <v>117</v>
      </c>
      <c r="C123" s="1">
        <f t="shared" si="20"/>
        <v>139</v>
      </c>
      <c r="D123" s="1" t="str">
        <f t="shared" si="21"/>
        <v>↑22</v>
      </c>
      <c r="E123" s="1" t="s">
        <v>474</v>
      </c>
      <c r="F123" s="1" t="s">
        <v>171</v>
      </c>
      <c r="G123" s="1">
        <v>92.4</v>
      </c>
      <c r="H123" s="1" t="s">
        <v>15</v>
      </c>
      <c r="I123" s="1" t="s">
        <v>247</v>
      </c>
      <c r="J123" s="1">
        <v>105</v>
      </c>
      <c r="K123" s="4">
        <f t="shared" si="22"/>
        <v>0.88</v>
      </c>
      <c r="L123" s="1">
        <v>89.1</v>
      </c>
      <c r="M123" s="10">
        <f t="shared" si="23"/>
        <v>1.09999999999999</v>
      </c>
    </row>
    <row r="124" ht="14.45" customHeight="1" spans="2:13">
      <c r="B124" s="1">
        <f t="shared" si="19"/>
        <v>117</v>
      </c>
      <c r="C124" s="1">
        <f t="shared" si="20"/>
        <v>143</v>
      </c>
      <c r="D124" s="1" t="str">
        <f t="shared" si="21"/>
        <v>↑26</v>
      </c>
      <c r="E124" s="1" t="s">
        <v>478</v>
      </c>
      <c r="F124" s="1" t="s">
        <v>57</v>
      </c>
      <c r="G124" s="1">
        <v>94.9</v>
      </c>
      <c r="H124" s="1" t="s">
        <v>16</v>
      </c>
      <c r="I124" s="1" t="s">
        <v>325</v>
      </c>
      <c r="J124" s="1">
        <v>108</v>
      </c>
      <c r="K124" s="4">
        <f t="shared" si="22"/>
        <v>0.878703703703704</v>
      </c>
      <c r="L124" s="1">
        <v>89.1</v>
      </c>
      <c r="M124" s="10">
        <f t="shared" si="23"/>
        <v>1.22962962962961</v>
      </c>
    </row>
    <row r="125" spans="2:13">
      <c r="B125" s="1">
        <f t="shared" si="19"/>
        <v>117</v>
      </c>
      <c r="C125" s="1">
        <f t="shared" si="20"/>
        <v>158</v>
      </c>
      <c r="D125" s="1" t="str">
        <f t="shared" si="21"/>
        <v>↑41</v>
      </c>
      <c r="E125" s="1" t="s">
        <v>496</v>
      </c>
      <c r="F125" s="1" t="s">
        <v>171</v>
      </c>
      <c r="G125" s="1">
        <v>91.9</v>
      </c>
      <c r="H125" s="1" t="s">
        <v>15</v>
      </c>
      <c r="I125" s="1" t="s">
        <v>345</v>
      </c>
      <c r="J125" s="1">
        <v>105</v>
      </c>
      <c r="K125" s="4">
        <f t="shared" si="22"/>
        <v>0.875238095238095</v>
      </c>
      <c r="L125" s="1">
        <v>89.1</v>
      </c>
      <c r="M125" s="10">
        <f t="shared" si="23"/>
        <v>1.57619047619046</v>
      </c>
    </row>
    <row r="126" ht="14.45" customHeight="1" spans="2:13">
      <c r="B126" s="1">
        <f t="shared" si="19"/>
        <v>117</v>
      </c>
      <c r="C126" s="1">
        <f t="shared" si="20"/>
        <v>167</v>
      </c>
      <c r="D126" s="1" t="str">
        <f t="shared" si="21"/>
        <v>↑50</v>
      </c>
      <c r="E126" s="1" t="s">
        <v>504</v>
      </c>
      <c r="F126" s="1" t="s">
        <v>53</v>
      </c>
      <c r="G126" s="1">
        <v>94.3</v>
      </c>
      <c r="H126" s="1" t="s">
        <v>16</v>
      </c>
      <c r="I126" s="1" t="s">
        <v>245</v>
      </c>
      <c r="J126" s="1">
        <v>108</v>
      </c>
      <c r="K126" s="4">
        <f t="shared" si="22"/>
        <v>0.873148148148148</v>
      </c>
      <c r="L126" s="1">
        <v>89.1</v>
      </c>
      <c r="M126" s="10">
        <f t="shared" si="23"/>
        <v>1.78518518518518</v>
      </c>
    </row>
    <row r="127" ht="14.45" customHeight="1" spans="2:13">
      <c r="B127" s="1">
        <f t="shared" si="19"/>
        <v>124</v>
      </c>
      <c r="C127" s="1">
        <f t="shared" si="20"/>
        <v>109</v>
      </c>
      <c r="D127" s="1" t="str">
        <f t="shared" si="21"/>
        <v>↓15</v>
      </c>
      <c r="E127" s="1" t="s">
        <v>444</v>
      </c>
      <c r="F127" s="1" t="s">
        <v>124</v>
      </c>
      <c r="G127" s="1">
        <v>93.3</v>
      </c>
      <c r="H127" s="1" t="s">
        <v>11</v>
      </c>
      <c r="I127" s="1" t="s">
        <v>339</v>
      </c>
      <c r="J127" s="1">
        <v>105</v>
      </c>
      <c r="K127" s="4">
        <f t="shared" si="22"/>
        <v>0.888571428571429</v>
      </c>
      <c r="L127" s="1">
        <v>89</v>
      </c>
      <c r="M127" s="10">
        <f t="shared" si="23"/>
        <v>0.142857142857139</v>
      </c>
    </row>
    <row r="128" ht="14.45" customHeight="1" spans="2:13">
      <c r="B128" s="1">
        <f t="shared" si="19"/>
        <v>124</v>
      </c>
      <c r="C128" s="1">
        <f t="shared" si="20"/>
        <v>114</v>
      </c>
      <c r="D128" s="1" t="str">
        <f t="shared" si="21"/>
        <v>↓10</v>
      </c>
      <c r="E128" s="1" t="s">
        <v>449</v>
      </c>
      <c r="F128" s="1" t="s">
        <v>97</v>
      </c>
      <c r="G128" s="1">
        <v>93.2</v>
      </c>
      <c r="H128" s="1" t="s">
        <v>17</v>
      </c>
      <c r="I128" s="1" t="s">
        <v>347</v>
      </c>
      <c r="J128" s="1">
        <v>105</v>
      </c>
      <c r="K128" s="4">
        <f t="shared" si="22"/>
        <v>0.887619047619048</v>
      </c>
      <c r="L128" s="1">
        <v>89</v>
      </c>
      <c r="M128" s="10">
        <f t="shared" si="23"/>
        <v>0.238095238095241</v>
      </c>
    </row>
    <row r="129" ht="14.45" customHeight="1" spans="2:13">
      <c r="B129" s="1">
        <f t="shared" si="19"/>
        <v>124</v>
      </c>
      <c r="C129" s="1">
        <f t="shared" si="20"/>
        <v>140</v>
      </c>
      <c r="D129" s="1" t="str">
        <f t="shared" si="21"/>
        <v>↑16</v>
      </c>
      <c r="E129" s="1" t="s">
        <v>477</v>
      </c>
      <c r="F129" s="1" t="s">
        <v>57</v>
      </c>
      <c r="G129" s="1">
        <v>92.3</v>
      </c>
      <c r="H129" s="1" t="s">
        <v>16</v>
      </c>
      <c r="I129" s="1" t="s">
        <v>339</v>
      </c>
      <c r="J129" s="1">
        <v>105</v>
      </c>
      <c r="K129" s="4">
        <f t="shared" si="22"/>
        <v>0.879047619047619</v>
      </c>
      <c r="L129" s="1">
        <v>89</v>
      </c>
      <c r="M129" s="10">
        <f t="shared" si="23"/>
        <v>1.0952380952381</v>
      </c>
    </row>
    <row r="130" ht="14.45" customHeight="1" spans="2:13">
      <c r="B130" s="1">
        <f t="shared" si="19"/>
        <v>124</v>
      </c>
      <c r="C130" s="1">
        <f t="shared" si="20"/>
        <v>173</v>
      </c>
      <c r="D130" s="1" t="str">
        <f t="shared" si="21"/>
        <v>↑49</v>
      </c>
      <c r="E130" s="1" t="s">
        <v>522</v>
      </c>
      <c r="F130" s="1" t="s">
        <v>57</v>
      </c>
      <c r="G130" s="1">
        <v>91.5</v>
      </c>
      <c r="H130" s="1" t="s">
        <v>15</v>
      </c>
      <c r="I130" s="1" t="s">
        <v>245</v>
      </c>
      <c r="J130" s="1">
        <v>105</v>
      </c>
      <c r="K130" s="4">
        <f t="shared" si="22"/>
        <v>0.871428571428571</v>
      </c>
      <c r="L130" s="1">
        <v>89</v>
      </c>
      <c r="M130" s="10">
        <f t="shared" si="23"/>
        <v>1.85714285714286</v>
      </c>
    </row>
    <row r="131" ht="14.45" customHeight="1" spans="2:13">
      <c r="B131" s="1">
        <f t="shared" si="19"/>
        <v>128</v>
      </c>
      <c r="C131" s="1">
        <f t="shared" si="20"/>
        <v>114</v>
      </c>
      <c r="D131" s="1" t="str">
        <f t="shared" si="21"/>
        <v>↓14</v>
      </c>
      <c r="E131" s="1" t="s">
        <v>450</v>
      </c>
      <c r="F131" s="1" t="s">
        <v>101</v>
      </c>
      <c r="G131" s="1">
        <v>93.2</v>
      </c>
      <c r="H131" s="1" t="s">
        <v>18</v>
      </c>
      <c r="I131" s="1" t="s">
        <v>364</v>
      </c>
      <c r="J131" s="1">
        <v>105</v>
      </c>
      <c r="K131" s="4">
        <f t="shared" si="22"/>
        <v>0.887619047619048</v>
      </c>
      <c r="L131" s="1">
        <v>88.9</v>
      </c>
      <c r="M131" s="10">
        <f t="shared" si="23"/>
        <v>0.138095238095246</v>
      </c>
    </row>
    <row r="132" ht="14.45" customHeight="1" spans="2:13">
      <c r="B132" s="1">
        <f t="shared" ref="B132:B163" si="24">RANK(L132,$L$4:$L$200,0)</f>
        <v>128</v>
      </c>
      <c r="C132" s="1">
        <f t="shared" ref="C132:C163" si="25">RANK(K132,$K$4:$K$200,0)</f>
        <v>132</v>
      </c>
      <c r="D132" s="1" t="str">
        <f t="shared" ref="D132:D163" si="26">IF(B132&lt;C132,"↑",IF(B132&gt;C132,"↓",))&amp;ABS(B132-C132)</f>
        <v>↑4</v>
      </c>
      <c r="E132" s="1" t="s">
        <v>467</v>
      </c>
      <c r="F132" s="1" t="s">
        <v>66</v>
      </c>
      <c r="G132" s="1">
        <v>92.6</v>
      </c>
      <c r="H132" s="1" t="s">
        <v>11</v>
      </c>
      <c r="I132" s="1" t="s">
        <v>325</v>
      </c>
      <c r="J132" s="1">
        <v>105</v>
      </c>
      <c r="K132" s="4">
        <f t="shared" ref="K132:K163" si="27">G132/J132</f>
        <v>0.881904761904762</v>
      </c>
      <c r="L132" s="1">
        <v>88.9</v>
      </c>
      <c r="M132" s="10">
        <f t="shared" ref="M132:M163" si="28">L132-100*K132</f>
        <v>0.709523809523816</v>
      </c>
    </row>
    <row r="133" ht="14.45" customHeight="1" spans="2:13">
      <c r="B133" s="1">
        <f t="shared" si="24"/>
        <v>128</v>
      </c>
      <c r="C133" s="1">
        <f t="shared" si="25"/>
        <v>144</v>
      </c>
      <c r="D133" s="1" t="str">
        <f t="shared" si="26"/>
        <v>↑16</v>
      </c>
      <c r="E133" s="1" t="s">
        <v>480</v>
      </c>
      <c r="F133" s="1" t="s">
        <v>88</v>
      </c>
      <c r="G133" s="1">
        <v>92.2</v>
      </c>
      <c r="H133" s="1" t="s">
        <v>13</v>
      </c>
      <c r="I133" s="1" t="s">
        <v>339</v>
      </c>
      <c r="J133" s="1">
        <v>105</v>
      </c>
      <c r="K133" s="4">
        <f t="shared" si="27"/>
        <v>0.878095238095238</v>
      </c>
      <c r="L133" s="1">
        <v>88.9</v>
      </c>
      <c r="M133" s="10">
        <f t="shared" si="28"/>
        <v>1.0904761904762</v>
      </c>
    </row>
    <row r="134" ht="14.45" customHeight="1" spans="2:13">
      <c r="B134" s="1">
        <f t="shared" si="24"/>
        <v>128</v>
      </c>
      <c r="C134" s="1">
        <f t="shared" si="25"/>
        <v>158</v>
      </c>
      <c r="D134" s="1" t="str">
        <f t="shared" si="26"/>
        <v>↑30</v>
      </c>
      <c r="E134" s="1" t="s">
        <v>498</v>
      </c>
      <c r="F134" s="1" t="s">
        <v>53</v>
      </c>
      <c r="G134" s="1">
        <v>91.9</v>
      </c>
      <c r="H134" s="1" t="s">
        <v>18</v>
      </c>
      <c r="I134" s="1" t="s">
        <v>499</v>
      </c>
      <c r="J134" s="1">
        <v>105</v>
      </c>
      <c r="K134" s="4">
        <f t="shared" si="27"/>
        <v>0.875238095238095</v>
      </c>
      <c r="L134" s="1">
        <v>88.9</v>
      </c>
      <c r="M134" s="10">
        <f t="shared" si="28"/>
        <v>1.37619047619047</v>
      </c>
    </row>
    <row r="135" ht="14.45" customHeight="1" spans="2:13">
      <c r="B135" s="1">
        <f t="shared" si="24"/>
        <v>132</v>
      </c>
      <c r="C135" s="1">
        <f t="shared" si="25"/>
        <v>93</v>
      </c>
      <c r="D135" s="1" t="str">
        <f t="shared" si="26"/>
        <v>↓39</v>
      </c>
      <c r="E135" s="1" t="s">
        <v>429</v>
      </c>
      <c r="F135" s="1" t="s">
        <v>132</v>
      </c>
      <c r="G135" s="1">
        <v>93.8</v>
      </c>
      <c r="H135" s="1" t="s">
        <v>11</v>
      </c>
      <c r="I135" s="1" t="s">
        <v>383</v>
      </c>
      <c r="J135" s="1">
        <v>105</v>
      </c>
      <c r="K135" s="4">
        <f t="shared" si="27"/>
        <v>0.893333333333333</v>
      </c>
      <c r="L135" s="1">
        <v>88.8</v>
      </c>
      <c r="M135" s="10">
        <f t="shared" si="28"/>
        <v>-0.533333333333331</v>
      </c>
    </row>
    <row r="136" ht="14.45" customHeight="1" spans="2:13">
      <c r="B136" s="1">
        <f t="shared" si="24"/>
        <v>132</v>
      </c>
      <c r="C136" s="1">
        <f t="shared" si="25"/>
        <v>109</v>
      </c>
      <c r="D136" s="1" t="str">
        <f t="shared" si="26"/>
        <v>↓23</v>
      </c>
      <c r="E136" s="1" t="s">
        <v>445</v>
      </c>
      <c r="F136" s="1" t="s">
        <v>75</v>
      </c>
      <c r="G136" s="1">
        <v>93.3</v>
      </c>
      <c r="H136" s="1" t="s">
        <v>17</v>
      </c>
      <c r="I136" s="1" t="s">
        <v>347</v>
      </c>
      <c r="J136" s="1">
        <v>105</v>
      </c>
      <c r="K136" s="4">
        <f t="shared" si="27"/>
        <v>0.888571428571429</v>
      </c>
      <c r="L136" s="1">
        <v>88.8</v>
      </c>
      <c r="M136" s="10">
        <f t="shared" si="28"/>
        <v>-0.057142857142864</v>
      </c>
    </row>
    <row r="137" ht="14.45" customHeight="1" spans="2:13">
      <c r="B137" s="1">
        <f t="shared" si="24"/>
        <v>132</v>
      </c>
      <c r="C137" s="1">
        <f t="shared" si="25"/>
        <v>111</v>
      </c>
      <c r="D137" s="1" t="str">
        <f t="shared" si="26"/>
        <v>↓21</v>
      </c>
      <c r="E137" s="1" t="s">
        <v>446</v>
      </c>
      <c r="F137" s="1" t="s">
        <v>70</v>
      </c>
      <c r="G137" s="1">
        <v>88.8</v>
      </c>
      <c r="H137" s="1" t="s">
        <v>13</v>
      </c>
      <c r="I137" s="1" t="s">
        <v>325</v>
      </c>
      <c r="J137" s="1">
        <v>100</v>
      </c>
      <c r="K137" s="4">
        <f t="shared" si="27"/>
        <v>0.888</v>
      </c>
      <c r="L137" s="1">
        <v>88.8</v>
      </c>
      <c r="M137" s="10">
        <f t="shared" si="28"/>
        <v>0</v>
      </c>
    </row>
    <row r="138" ht="14.45" customHeight="1" spans="2:13">
      <c r="B138" s="1">
        <f t="shared" si="24"/>
        <v>132</v>
      </c>
      <c r="C138" s="1">
        <f t="shared" si="25"/>
        <v>119</v>
      </c>
      <c r="D138" s="1" t="str">
        <f t="shared" si="26"/>
        <v>↓13</v>
      </c>
      <c r="E138" s="1" t="s">
        <v>457</v>
      </c>
      <c r="F138" s="1" t="s">
        <v>57</v>
      </c>
      <c r="G138" s="1">
        <v>93</v>
      </c>
      <c r="H138" s="1" t="s">
        <v>18</v>
      </c>
      <c r="I138" s="1" t="s">
        <v>362</v>
      </c>
      <c r="J138" s="1">
        <v>105</v>
      </c>
      <c r="K138" s="4">
        <f t="shared" si="27"/>
        <v>0.885714285714286</v>
      </c>
      <c r="L138" s="1">
        <v>88.8</v>
      </c>
      <c r="M138" s="10">
        <f t="shared" si="28"/>
        <v>0.228571428571428</v>
      </c>
    </row>
    <row r="139" ht="14.45" customHeight="1" spans="2:13">
      <c r="B139" s="1">
        <f t="shared" si="24"/>
        <v>132</v>
      </c>
      <c r="C139" s="1">
        <f t="shared" si="25"/>
        <v>127</v>
      </c>
      <c r="D139" s="1" t="str">
        <f t="shared" si="26"/>
        <v>↓5</v>
      </c>
      <c r="E139" s="1" t="s">
        <v>462</v>
      </c>
      <c r="F139" s="1">
        <v>123568024</v>
      </c>
      <c r="G139" s="1">
        <v>92.8</v>
      </c>
      <c r="H139" s="1" t="s">
        <v>11</v>
      </c>
      <c r="I139" s="1" t="s">
        <v>351</v>
      </c>
      <c r="J139" s="1">
        <v>105</v>
      </c>
      <c r="K139" s="4">
        <f t="shared" si="27"/>
        <v>0.883809523809524</v>
      </c>
      <c r="L139" s="1">
        <v>88.8</v>
      </c>
      <c r="M139" s="10">
        <f t="shared" si="28"/>
        <v>0.419047619047618</v>
      </c>
    </row>
    <row r="140" ht="14.45" customHeight="1" spans="2:13">
      <c r="B140" s="1">
        <f t="shared" si="24"/>
        <v>132</v>
      </c>
      <c r="C140" s="1">
        <f t="shared" si="25"/>
        <v>132</v>
      </c>
      <c r="D140" s="1" t="str">
        <f t="shared" si="26"/>
        <v>0</v>
      </c>
      <c r="E140" s="1" t="s">
        <v>469</v>
      </c>
      <c r="F140" s="1">
        <v>1168438795</v>
      </c>
      <c r="G140" s="1">
        <v>92.6</v>
      </c>
      <c r="H140" s="1" t="s">
        <v>14</v>
      </c>
      <c r="I140" s="1" t="s">
        <v>341</v>
      </c>
      <c r="J140" s="1">
        <v>105</v>
      </c>
      <c r="K140" s="4">
        <f t="shared" si="27"/>
        <v>0.881904761904762</v>
      </c>
      <c r="L140" s="1">
        <v>88.8</v>
      </c>
      <c r="M140" s="10">
        <f t="shared" si="28"/>
        <v>0.609523809523807</v>
      </c>
    </row>
    <row r="141" ht="14.45" customHeight="1" spans="2:13">
      <c r="B141" s="1">
        <f t="shared" si="24"/>
        <v>132</v>
      </c>
      <c r="C141" s="1">
        <f t="shared" si="25"/>
        <v>136</v>
      </c>
      <c r="D141" s="1" t="str">
        <f t="shared" si="26"/>
        <v>↑4</v>
      </c>
      <c r="E141" s="1" t="s">
        <v>473</v>
      </c>
      <c r="F141" s="1" t="s">
        <v>47</v>
      </c>
      <c r="G141" s="1">
        <v>92.5</v>
      </c>
      <c r="H141" s="1" t="s">
        <v>14</v>
      </c>
      <c r="I141" s="1" t="s">
        <v>339</v>
      </c>
      <c r="J141" s="1">
        <v>105</v>
      </c>
      <c r="K141" s="4">
        <f t="shared" si="27"/>
        <v>0.880952380952381</v>
      </c>
      <c r="L141" s="1">
        <v>88.8</v>
      </c>
      <c r="M141" s="10">
        <f t="shared" si="28"/>
        <v>0.704761904761909</v>
      </c>
    </row>
    <row r="142" ht="14.45" customHeight="1" spans="2:13">
      <c r="B142" s="1">
        <f t="shared" si="24"/>
        <v>139</v>
      </c>
      <c r="C142" s="1">
        <f t="shared" si="25"/>
        <v>99</v>
      </c>
      <c r="D142" s="1" t="str">
        <f t="shared" si="26"/>
        <v>↓40</v>
      </c>
      <c r="E142" s="1" t="s">
        <v>435</v>
      </c>
      <c r="F142" s="1" t="s">
        <v>123</v>
      </c>
      <c r="G142" s="1">
        <v>93.7</v>
      </c>
      <c r="H142" s="1" t="s">
        <v>11</v>
      </c>
      <c r="I142" s="1" t="s">
        <v>383</v>
      </c>
      <c r="J142" s="1">
        <v>105</v>
      </c>
      <c r="K142" s="4">
        <f t="shared" si="27"/>
        <v>0.892380952380952</v>
      </c>
      <c r="L142" s="1">
        <v>88.7</v>
      </c>
      <c r="M142" s="10">
        <f t="shared" si="28"/>
        <v>-0.538095238095238</v>
      </c>
    </row>
    <row r="143" ht="14.45" customHeight="1" spans="2:13">
      <c r="B143" s="1">
        <f t="shared" si="24"/>
        <v>139</v>
      </c>
      <c r="C143" s="1">
        <f t="shared" si="25"/>
        <v>116</v>
      </c>
      <c r="D143" s="1" t="str">
        <f t="shared" si="26"/>
        <v>↓23</v>
      </c>
      <c r="E143" s="1" t="s">
        <v>451</v>
      </c>
      <c r="F143" s="1">
        <v>123568024</v>
      </c>
      <c r="G143" s="1">
        <v>88.7</v>
      </c>
      <c r="H143" s="6" t="s">
        <v>17</v>
      </c>
      <c r="I143" s="1" t="s">
        <v>328</v>
      </c>
      <c r="J143" s="6">
        <v>100</v>
      </c>
      <c r="K143" s="4">
        <f t="shared" si="27"/>
        <v>0.887</v>
      </c>
      <c r="L143" s="1">
        <v>88.7</v>
      </c>
      <c r="M143" s="10">
        <f t="shared" si="28"/>
        <v>0</v>
      </c>
    </row>
    <row r="144" ht="14.45" customHeight="1" spans="2:13">
      <c r="B144" s="1">
        <f t="shared" si="24"/>
        <v>139</v>
      </c>
      <c r="C144" s="1">
        <f t="shared" si="25"/>
        <v>116</v>
      </c>
      <c r="D144" s="1" t="str">
        <f t="shared" si="26"/>
        <v>↓23</v>
      </c>
      <c r="E144" s="1" t="s">
        <v>452</v>
      </c>
      <c r="F144" s="1" t="s">
        <v>57</v>
      </c>
      <c r="G144" s="1">
        <v>88.7</v>
      </c>
      <c r="H144" s="6" t="s">
        <v>17</v>
      </c>
      <c r="I144" s="1" t="s">
        <v>328</v>
      </c>
      <c r="J144" s="6">
        <v>100</v>
      </c>
      <c r="K144" s="4">
        <f t="shared" si="27"/>
        <v>0.887</v>
      </c>
      <c r="L144" s="1">
        <v>88.7</v>
      </c>
      <c r="M144" s="10">
        <f t="shared" si="28"/>
        <v>0</v>
      </c>
    </row>
    <row r="145" ht="14.45" customHeight="1" spans="2:13">
      <c r="B145" s="1">
        <f t="shared" si="24"/>
        <v>139</v>
      </c>
      <c r="C145" s="1">
        <f t="shared" si="25"/>
        <v>129</v>
      </c>
      <c r="D145" s="1" t="str">
        <f t="shared" si="26"/>
        <v>↓10</v>
      </c>
      <c r="E145" s="1" t="s">
        <v>523</v>
      </c>
      <c r="F145" s="1" t="s">
        <v>47</v>
      </c>
      <c r="G145" s="1">
        <v>92.7</v>
      </c>
      <c r="H145" s="1" t="s">
        <v>14</v>
      </c>
      <c r="I145" s="1" t="s">
        <v>341</v>
      </c>
      <c r="J145" s="1">
        <v>105</v>
      </c>
      <c r="K145" s="4">
        <f t="shared" si="27"/>
        <v>0.882857142857143</v>
      </c>
      <c r="L145" s="1">
        <v>88.7</v>
      </c>
      <c r="M145" s="10">
        <f t="shared" si="28"/>
        <v>0.414285714285711</v>
      </c>
    </row>
    <row r="146" ht="14.45" customHeight="1" spans="2:13">
      <c r="B146" s="1">
        <f t="shared" si="24"/>
        <v>139</v>
      </c>
      <c r="C146" s="1">
        <f t="shared" si="25"/>
        <v>135</v>
      </c>
      <c r="D146" s="1" t="str">
        <f t="shared" si="26"/>
        <v>↓4</v>
      </c>
      <c r="E146" s="1" t="s">
        <v>470</v>
      </c>
      <c r="F146" s="1" t="s">
        <v>123</v>
      </c>
      <c r="G146" s="1">
        <v>79.3</v>
      </c>
      <c r="H146" s="1" t="s">
        <v>11</v>
      </c>
      <c r="I146" s="1" t="s">
        <v>353</v>
      </c>
      <c r="J146" s="1">
        <v>90</v>
      </c>
      <c r="K146" s="4">
        <f t="shared" si="27"/>
        <v>0.881111111111111</v>
      </c>
      <c r="L146" s="1">
        <v>88.7</v>
      </c>
      <c r="M146" s="10">
        <f t="shared" si="28"/>
        <v>0.588888888888903</v>
      </c>
    </row>
    <row r="147" ht="14.45" customHeight="1" spans="2:13">
      <c r="B147" s="1">
        <f t="shared" si="24"/>
        <v>139</v>
      </c>
      <c r="C147" s="1">
        <f t="shared" si="25"/>
        <v>144</v>
      </c>
      <c r="D147" s="1" t="str">
        <f t="shared" si="26"/>
        <v>↑5</v>
      </c>
      <c r="E147" s="1" t="s">
        <v>479</v>
      </c>
      <c r="F147" s="1" t="s">
        <v>109</v>
      </c>
      <c r="G147" s="1">
        <v>92.2</v>
      </c>
      <c r="H147" s="1" t="s">
        <v>12</v>
      </c>
      <c r="I147" s="1" t="s">
        <v>339</v>
      </c>
      <c r="J147" s="1">
        <v>105</v>
      </c>
      <c r="K147" s="4">
        <f t="shared" si="27"/>
        <v>0.878095238095238</v>
      </c>
      <c r="L147" s="1">
        <v>88.7</v>
      </c>
      <c r="M147" s="10">
        <f t="shared" si="28"/>
        <v>0.890476190476193</v>
      </c>
    </row>
    <row r="148" ht="14.45" customHeight="1" spans="2:13">
      <c r="B148" s="1">
        <f t="shared" si="24"/>
        <v>139</v>
      </c>
      <c r="C148" s="1">
        <f t="shared" si="25"/>
        <v>150</v>
      </c>
      <c r="D148" s="1" t="str">
        <f t="shared" si="26"/>
        <v>↑11</v>
      </c>
      <c r="E148" s="1" t="s">
        <v>491</v>
      </c>
      <c r="F148" s="1">
        <v>123568024</v>
      </c>
      <c r="G148" s="1">
        <v>92</v>
      </c>
      <c r="H148" s="1" t="s">
        <v>17</v>
      </c>
      <c r="I148" s="1" t="s">
        <v>355</v>
      </c>
      <c r="J148" s="1">
        <v>105</v>
      </c>
      <c r="K148" s="4">
        <f t="shared" si="27"/>
        <v>0.876190476190476</v>
      </c>
      <c r="L148" s="1">
        <v>88.7</v>
      </c>
      <c r="M148" s="10">
        <f t="shared" si="28"/>
        <v>1.08095238095238</v>
      </c>
    </row>
    <row r="149" ht="14.45" customHeight="1" spans="2:13">
      <c r="B149" s="1">
        <f t="shared" si="24"/>
        <v>139</v>
      </c>
      <c r="C149" s="1">
        <f t="shared" si="25"/>
        <v>164</v>
      </c>
      <c r="D149" s="1" t="str">
        <f t="shared" si="26"/>
        <v>↑25</v>
      </c>
      <c r="E149" s="1" t="s">
        <v>502</v>
      </c>
      <c r="F149" s="1" t="s">
        <v>141</v>
      </c>
      <c r="G149" s="1">
        <v>91.7</v>
      </c>
      <c r="H149" s="1" t="s">
        <v>16</v>
      </c>
      <c r="I149" s="1" t="s">
        <v>328</v>
      </c>
      <c r="J149" s="1">
        <v>105</v>
      </c>
      <c r="K149" s="4">
        <f t="shared" si="27"/>
        <v>0.873333333333333</v>
      </c>
      <c r="L149" s="1">
        <v>88.7</v>
      </c>
      <c r="M149" s="10">
        <f t="shared" si="28"/>
        <v>1.36666666666666</v>
      </c>
    </row>
    <row r="150" ht="14.45" customHeight="1" spans="2:13">
      <c r="B150" s="1">
        <f t="shared" si="24"/>
        <v>147</v>
      </c>
      <c r="C150" s="1">
        <f t="shared" si="25"/>
        <v>51</v>
      </c>
      <c r="D150" s="1" t="str">
        <f t="shared" si="26"/>
        <v>↓96</v>
      </c>
      <c r="E150" s="2" t="s">
        <v>388</v>
      </c>
      <c r="F150" s="2" t="s">
        <v>47</v>
      </c>
      <c r="G150" s="2">
        <v>95.2</v>
      </c>
      <c r="H150" s="2" t="s">
        <v>14</v>
      </c>
      <c r="I150" s="2" t="s">
        <v>383</v>
      </c>
      <c r="J150" s="2">
        <v>105</v>
      </c>
      <c r="K150" s="3">
        <f t="shared" si="27"/>
        <v>0.906666666666667</v>
      </c>
      <c r="L150" s="2">
        <v>88.6</v>
      </c>
      <c r="M150" s="9">
        <f t="shared" si="28"/>
        <v>-2.06666666666668</v>
      </c>
    </row>
    <row r="151" ht="14.45" customHeight="1" spans="2:13">
      <c r="B151" s="1">
        <f t="shared" si="24"/>
        <v>148</v>
      </c>
      <c r="C151" s="1">
        <f t="shared" si="25"/>
        <v>123</v>
      </c>
      <c r="D151" s="1" t="str">
        <f t="shared" si="26"/>
        <v>↓25</v>
      </c>
      <c r="E151" s="1" t="s">
        <v>458</v>
      </c>
      <c r="F151" s="1">
        <v>123568024</v>
      </c>
      <c r="G151" s="1">
        <v>88.5</v>
      </c>
      <c r="H151" s="1" t="s">
        <v>13</v>
      </c>
      <c r="I151" s="1" t="s">
        <v>345</v>
      </c>
      <c r="J151" s="1">
        <v>100</v>
      </c>
      <c r="K151" s="4">
        <f t="shared" si="27"/>
        <v>0.885</v>
      </c>
      <c r="L151" s="1">
        <v>88.5</v>
      </c>
      <c r="M151" s="10">
        <f t="shared" si="28"/>
        <v>0</v>
      </c>
    </row>
    <row r="152" ht="14.45" customHeight="1" spans="2:13">
      <c r="B152" s="1">
        <f t="shared" si="24"/>
        <v>148</v>
      </c>
      <c r="C152" s="1">
        <f t="shared" si="25"/>
        <v>123</v>
      </c>
      <c r="D152" s="1" t="str">
        <f t="shared" si="26"/>
        <v>↓25</v>
      </c>
      <c r="E152" s="1" t="s">
        <v>459</v>
      </c>
      <c r="F152" s="1" t="s">
        <v>66</v>
      </c>
      <c r="G152" s="1">
        <v>88.5</v>
      </c>
      <c r="H152" s="1" t="s">
        <v>13</v>
      </c>
      <c r="I152" s="1" t="s">
        <v>332</v>
      </c>
      <c r="J152" s="1">
        <v>100</v>
      </c>
      <c r="K152" s="4">
        <f t="shared" si="27"/>
        <v>0.885</v>
      </c>
      <c r="L152" s="1">
        <v>88.5</v>
      </c>
      <c r="M152" s="10">
        <f t="shared" si="28"/>
        <v>0</v>
      </c>
    </row>
    <row r="153" ht="14.45" customHeight="1" spans="2:13">
      <c r="B153" s="1">
        <f t="shared" si="24"/>
        <v>148</v>
      </c>
      <c r="C153" s="1">
        <f t="shared" si="25"/>
        <v>123</v>
      </c>
      <c r="D153" s="1" t="str">
        <f t="shared" si="26"/>
        <v>↓25</v>
      </c>
      <c r="E153" s="1" t="s">
        <v>460</v>
      </c>
      <c r="F153" s="1" t="s">
        <v>70</v>
      </c>
      <c r="G153" s="1">
        <v>88.5</v>
      </c>
      <c r="H153" s="1" t="s">
        <v>17</v>
      </c>
      <c r="I153" s="1" t="s">
        <v>328</v>
      </c>
      <c r="J153" s="1">
        <v>100</v>
      </c>
      <c r="K153" s="4">
        <f t="shared" si="27"/>
        <v>0.885</v>
      </c>
      <c r="L153" s="1">
        <v>88.5</v>
      </c>
      <c r="M153" s="10">
        <f t="shared" si="28"/>
        <v>0</v>
      </c>
    </row>
    <row r="154" ht="14.45" customHeight="1" spans="2:13">
      <c r="B154" s="1">
        <f t="shared" si="24"/>
        <v>148</v>
      </c>
      <c r="C154" s="1">
        <f t="shared" si="25"/>
        <v>144</v>
      </c>
      <c r="D154" s="1" t="str">
        <f t="shared" si="26"/>
        <v>↓4</v>
      </c>
      <c r="E154" s="1" t="s">
        <v>481</v>
      </c>
      <c r="F154" s="1">
        <v>1168438795</v>
      </c>
      <c r="G154" s="1">
        <v>92.2</v>
      </c>
      <c r="H154" s="1" t="s">
        <v>14</v>
      </c>
      <c r="I154" s="1" t="s">
        <v>345</v>
      </c>
      <c r="J154" s="1">
        <v>105</v>
      </c>
      <c r="K154" s="4">
        <f t="shared" si="27"/>
        <v>0.878095238095238</v>
      </c>
      <c r="L154" s="1">
        <v>88.5</v>
      </c>
      <c r="M154" s="10">
        <f t="shared" si="28"/>
        <v>0.69047619047619</v>
      </c>
    </row>
    <row r="155" ht="14.45" customHeight="1" spans="2:13">
      <c r="B155" s="1">
        <f t="shared" si="24"/>
        <v>148</v>
      </c>
      <c r="C155" s="1">
        <f t="shared" si="25"/>
        <v>150</v>
      </c>
      <c r="D155" s="1" t="str">
        <f t="shared" si="26"/>
        <v>↑2</v>
      </c>
      <c r="E155" s="1" t="s">
        <v>490</v>
      </c>
      <c r="F155" s="1" t="s">
        <v>70</v>
      </c>
      <c r="G155" s="1">
        <v>92</v>
      </c>
      <c r="H155" s="1" t="s">
        <v>15</v>
      </c>
      <c r="I155" s="1" t="s">
        <v>247</v>
      </c>
      <c r="J155" s="1">
        <v>105</v>
      </c>
      <c r="K155" s="4">
        <f t="shared" si="27"/>
        <v>0.876190476190476</v>
      </c>
      <c r="L155" s="1">
        <v>88.5</v>
      </c>
      <c r="M155" s="10">
        <f t="shared" si="28"/>
        <v>0.88095238095238</v>
      </c>
    </row>
    <row r="156" spans="2:13">
      <c r="B156" s="1">
        <f t="shared" si="24"/>
        <v>153</v>
      </c>
      <c r="C156" s="1">
        <f t="shared" si="25"/>
        <v>126</v>
      </c>
      <c r="D156" s="1" t="str">
        <f t="shared" si="26"/>
        <v>↓27</v>
      </c>
      <c r="E156" s="1" t="s">
        <v>461</v>
      </c>
      <c r="F156" s="1" t="s">
        <v>184</v>
      </c>
      <c r="G156" s="1">
        <v>92.9</v>
      </c>
      <c r="H156" s="1" t="s">
        <v>18</v>
      </c>
      <c r="I156" s="1" t="s">
        <v>362</v>
      </c>
      <c r="J156" s="1">
        <v>105</v>
      </c>
      <c r="K156" s="4">
        <f t="shared" si="27"/>
        <v>0.884761904761905</v>
      </c>
      <c r="L156" s="1">
        <v>88.4</v>
      </c>
      <c r="M156" s="10">
        <f t="shared" si="28"/>
        <v>-0.0761904761904759</v>
      </c>
    </row>
    <row r="157" ht="14.45" customHeight="1" spans="2:13">
      <c r="B157" s="1">
        <f t="shared" si="24"/>
        <v>153</v>
      </c>
      <c r="C157" s="1">
        <f t="shared" si="25"/>
        <v>144</v>
      </c>
      <c r="D157" s="1" t="str">
        <f t="shared" si="26"/>
        <v>↓9</v>
      </c>
      <c r="E157" s="1" t="s">
        <v>482</v>
      </c>
      <c r="F157" s="1" t="s">
        <v>75</v>
      </c>
      <c r="G157" s="1">
        <v>92.2</v>
      </c>
      <c r="H157" s="1" t="s">
        <v>18</v>
      </c>
      <c r="I157" s="1" t="s">
        <v>483</v>
      </c>
      <c r="J157" s="1">
        <v>105</v>
      </c>
      <c r="K157" s="4">
        <f t="shared" si="27"/>
        <v>0.878095238095238</v>
      </c>
      <c r="L157" s="1">
        <v>88.4</v>
      </c>
      <c r="M157" s="10">
        <f t="shared" si="28"/>
        <v>0.590476190476195</v>
      </c>
    </row>
    <row r="158" ht="14.45" customHeight="1" spans="2:13">
      <c r="B158" s="1">
        <f t="shared" si="24"/>
        <v>153</v>
      </c>
      <c r="C158" s="1">
        <f t="shared" si="25"/>
        <v>170</v>
      </c>
      <c r="D158" s="1" t="str">
        <f t="shared" si="26"/>
        <v>↑17</v>
      </c>
      <c r="E158" s="1" t="s">
        <v>507</v>
      </c>
      <c r="F158" s="1" t="s">
        <v>118</v>
      </c>
      <c r="G158" s="1">
        <v>94.2</v>
      </c>
      <c r="H158" s="1" t="s">
        <v>12</v>
      </c>
      <c r="I158" s="6" t="s">
        <v>332</v>
      </c>
      <c r="J158" s="1">
        <v>108</v>
      </c>
      <c r="K158" s="4">
        <f t="shared" si="27"/>
        <v>0.872222222222222</v>
      </c>
      <c r="L158" s="1">
        <v>88.4</v>
      </c>
      <c r="M158" s="10">
        <f t="shared" si="28"/>
        <v>1.17777777777778</v>
      </c>
    </row>
    <row r="159" ht="14.45" customHeight="1" spans="2:13">
      <c r="B159" s="1">
        <f t="shared" si="24"/>
        <v>156</v>
      </c>
      <c r="C159" s="1">
        <f t="shared" si="25"/>
        <v>140</v>
      </c>
      <c r="D159" s="1" t="str">
        <f t="shared" si="26"/>
        <v>↓16</v>
      </c>
      <c r="E159" s="1" t="s">
        <v>476</v>
      </c>
      <c r="F159" s="1" t="s">
        <v>66</v>
      </c>
      <c r="G159" s="1">
        <v>92.3</v>
      </c>
      <c r="H159" s="1" t="s">
        <v>13</v>
      </c>
      <c r="I159" s="1" t="s">
        <v>341</v>
      </c>
      <c r="J159" s="1">
        <v>105</v>
      </c>
      <c r="K159" s="4">
        <f t="shared" si="27"/>
        <v>0.879047619047619</v>
      </c>
      <c r="L159" s="1">
        <v>88.3</v>
      </c>
      <c r="M159" s="10">
        <f t="shared" si="28"/>
        <v>0.395238095238099</v>
      </c>
    </row>
    <row r="160" ht="14.45" customHeight="1" spans="2:13">
      <c r="B160" s="1">
        <f t="shared" si="24"/>
        <v>157</v>
      </c>
      <c r="C160" s="1">
        <f t="shared" si="25"/>
        <v>170</v>
      </c>
      <c r="D160" s="1" t="str">
        <f t="shared" si="26"/>
        <v>↑13</v>
      </c>
      <c r="E160" s="1" t="s">
        <v>508</v>
      </c>
      <c r="F160" s="1" t="s">
        <v>70</v>
      </c>
      <c r="G160" s="1">
        <v>94.2</v>
      </c>
      <c r="H160" s="1" t="s">
        <v>15</v>
      </c>
      <c r="I160" s="1" t="s">
        <v>332</v>
      </c>
      <c r="J160" s="1">
        <v>108</v>
      </c>
      <c r="K160" s="4">
        <f t="shared" si="27"/>
        <v>0.872222222222222</v>
      </c>
      <c r="L160" s="1">
        <v>88.2</v>
      </c>
      <c r="M160" s="10">
        <f t="shared" si="28"/>
        <v>0.977777777777774</v>
      </c>
    </row>
    <row r="161" ht="14.45" customHeight="1" spans="2:13">
      <c r="B161" s="1">
        <f t="shared" si="24"/>
        <v>158</v>
      </c>
      <c r="C161" s="1">
        <f t="shared" si="25"/>
        <v>119</v>
      </c>
      <c r="D161" s="1" t="str">
        <f t="shared" si="26"/>
        <v>↓39</v>
      </c>
      <c r="E161" s="1" t="s">
        <v>455</v>
      </c>
      <c r="F161" s="1" t="s">
        <v>53</v>
      </c>
      <c r="G161" s="1">
        <v>93</v>
      </c>
      <c r="H161" s="1" t="s">
        <v>15</v>
      </c>
      <c r="I161" s="1" t="s">
        <v>345</v>
      </c>
      <c r="J161" s="1">
        <v>105</v>
      </c>
      <c r="K161" s="4">
        <f t="shared" si="27"/>
        <v>0.885714285714286</v>
      </c>
      <c r="L161" s="1">
        <v>88</v>
      </c>
      <c r="M161" s="10">
        <f t="shared" si="28"/>
        <v>-0.571428571428569</v>
      </c>
    </row>
    <row r="162" ht="14.45" customHeight="1" spans="2:13">
      <c r="B162" s="1">
        <f t="shared" si="24"/>
        <v>158</v>
      </c>
      <c r="C162" s="1">
        <f t="shared" si="25"/>
        <v>136</v>
      </c>
      <c r="D162" s="1" t="str">
        <f t="shared" si="26"/>
        <v>↓22</v>
      </c>
      <c r="E162" s="1" t="s">
        <v>471</v>
      </c>
      <c r="F162" s="1" t="s">
        <v>107</v>
      </c>
      <c r="G162" s="1">
        <v>92.5</v>
      </c>
      <c r="H162" s="1" t="s">
        <v>11</v>
      </c>
      <c r="I162" s="1" t="s">
        <v>241</v>
      </c>
      <c r="J162" s="1">
        <v>105</v>
      </c>
      <c r="K162" s="4">
        <f t="shared" si="27"/>
        <v>0.880952380952381</v>
      </c>
      <c r="L162" s="1">
        <v>88</v>
      </c>
      <c r="M162" s="10">
        <f t="shared" si="28"/>
        <v>-0.0952380952380878</v>
      </c>
    </row>
    <row r="163" ht="14.45" customHeight="1" spans="2:13">
      <c r="B163" s="1">
        <f t="shared" si="24"/>
        <v>158</v>
      </c>
      <c r="C163" s="1">
        <f t="shared" si="25"/>
        <v>150</v>
      </c>
      <c r="D163" s="1" t="str">
        <f t="shared" si="26"/>
        <v>↓8</v>
      </c>
      <c r="E163" s="1" t="s">
        <v>489</v>
      </c>
      <c r="F163" s="1" t="s">
        <v>57</v>
      </c>
      <c r="G163" s="1">
        <v>92</v>
      </c>
      <c r="H163" s="1" t="s">
        <v>15</v>
      </c>
      <c r="I163" s="1" t="s">
        <v>341</v>
      </c>
      <c r="J163" s="1">
        <v>105</v>
      </c>
      <c r="K163" s="4">
        <f t="shared" si="27"/>
        <v>0.876190476190476</v>
      </c>
      <c r="L163" s="1">
        <v>88</v>
      </c>
      <c r="M163" s="10">
        <f t="shared" si="28"/>
        <v>0.38095238095238</v>
      </c>
    </row>
    <row r="164" ht="14.45" customHeight="1" spans="2:13">
      <c r="B164" s="1">
        <f t="shared" ref="B164:B179" si="29">RANK(L164,$L$4:$L$200,0)</f>
        <v>158</v>
      </c>
      <c r="C164" s="1">
        <f t="shared" ref="C164:C179" si="30">RANK(K164,$K$4:$K$200,0)</f>
        <v>175</v>
      </c>
      <c r="D164" s="1" t="str">
        <f t="shared" ref="D164:D179" si="31">IF(B164&lt;C164,"↑",IF(B164&gt;C164,"↓",))&amp;ABS(B164-C164)</f>
        <v>↑17</v>
      </c>
      <c r="E164" s="1" t="s">
        <v>511</v>
      </c>
      <c r="F164" s="1" t="s">
        <v>53</v>
      </c>
      <c r="G164" s="1">
        <v>94</v>
      </c>
      <c r="H164" s="1" t="s">
        <v>16</v>
      </c>
      <c r="I164" s="1" t="s">
        <v>332</v>
      </c>
      <c r="J164" s="1">
        <v>108</v>
      </c>
      <c r="K164" s="4">
        <f t="shared" ref="K164:K179" si="32">G164/J164</f>
        <v>0.87037037037037</v>
      </c>
      <c r="L164" s="1">
        <v>88</v>
      </c>
      <c r="M164" s="10">
        <f t="shared" ref="M164:M179" si="33">L164-100*K164</f>
        <v>0.962962962962962</v>
      </c>
    </row>
    <row r="165" ht="14.45" customHeight="1" spans="2:13">
      <c r="B165" s="1">
        <f t="shared" si="29"/>
        <v>162</v>
      </c>
      <c r="C165" s="1">
        <f t="shared" si="30"/>
        <v>158</v>
      </c>
      <c r="D165" s="1" t="str">
        <f t="shared" si="31"/>
        <v>↓4</v>
      </c>
      <c r="E165" s="1" t="s">
        <v>497</v>
      </c>
      <c r="F165" s="1" t="s">
        <v>107</v>
      </c>
      <c r="G165" s="1">
        <v>91.9</v>
      </c>
      <c r="H165" s="1" t="s">
        <v>18</v>
      </c>
      <c r="I165" s="1" t="s">
        <v>241</v>
      </c>
      <c r="J165" s="1">
        <v>105</v>
      </c>
      <c r="K165" s="4">
        <f t="shared" si="32"/>
        <v>0.875238095238095</v>
      </c>
      <c r="L165" s="1">
        <v>87.9</v>
      </c>
      <c r="M165" s="10">
        <f t="shared" si="33"/>
        <v>0.376190476190473</v>
      </c>
    </row>
    <row r="166" ht="14.45" customHeight="1" spans="2:13">
      <c r="B166" s="1">
        <f t="shared" si="29"/>
        <v>162</v>
      </c>
      <c r="C166" s="1">
        <f t="shared" si="30"/>
        <v>164</v>
      </c>
      <c r="D166" s="1" t="str">
        <f t="shared" si="31"/>
        <v>↑2</v>
      </c>
      <c r="E166" s="1" t="s">
        <v>503</v>
      </c>
      <c r="F166" s="1" t="s">
        <v>75</v>
      </c>
      <c r="G166" s="1">
        <v>91.7</v>
      </c>
      <c r="H166" s="1" t="s">
        <v>17</v>
      </c>
      <c r="I166" s="1" t="s">
        <v>355</v>
      </c>
      <c r="J166" s="1">
        <v>105</v>
      </c>
      <c r="K166" s="4">
        <f t="shared" si="32"/>
        <v>0.873333333333333</v>
      </c>
      <c r="L166" s="1">
        <v>87.9</v>
      </c>
      <c r="M166" s="10">
        <f t="shared" si="33"/>
        <v>0.566666666666663</v>
      </c>
    </row>
    <row r="167" spans="2:13">
      <c r="B167" s="1">
        <f t="shared" si="29"/>
        <v>164</v>
      </c>
      <c r="C167" s="1">
        <f t="shared" si="30"/>
        <v>140</v>
      </c>
      <c r="D167" s="1" t="str">
        <f t="shared" si="31"/>
        <v>↓24</v>
      </c>
      <c r="E167" s="1" t="s">
        <v>475</v>
      </c>
      <c r="F167" s="1" t="s">
        <v>124</v>
      </c>
      <c r="G167" s="1">
        <v>92.3</v>
      </c>
      <c r="H167" s="1" t="s">
        <v>11</v>
      </c>
      <c r="I167" s="1" t="s">
        <v>325</v>
      </c>
      <c r="J167" s="1">
        <v>105</v>
      </c>
      <c r="K167" s="4">
        <f t="shared" si="32"/>
        <v>0.879047619047619</v>
      </c>
      <c r="L167" s="1">
        <v>87.8</v>
      </c>
      <c r="M167" s="10">
        <f t="shared" si="33"/>
        <v>-0.104761904761901</v>
      </c>
    </row>
    <row r="168" ht="14.45" customHeight="1" spans="2:13">
      <c r="B168" s="1">
        <f t="shared" si="29"/>
        <v>164</v>
      </c>
      <c r="C168" s="1">
        <f t="shared" si="30"/>
        <v>148</v>
      </c>
      <c r="D168" s="1" t="str">
        <f t="shared" si="31"/>
        <v>↓16</v>
      </c>
      <c r="E168" s="1" t="s">
        <v>484</v>
      </c>
      <c r="F168" s="1" t="s">
        <v>171</v>
      </c>
      <c r="G168" s="1">
        <v>87.8</v>
      </c>
      <c r="H168" s="1" t="s">
        <v>15</v>
      </c>
      <c r="I168" s="1" t="s">
        <v>241</v>
      </c>
      <c r="J168" s="1">
        <v>100</v>
      </c>
      <c r="K168" s="4">
        <f t="shared" si="32"/>
        <v>0.878</v>
      </c>
      <c r="L168" s="1">
        <v>87.8</v>
      </c>
      <c r="M168" s="10">
        <f t="shared" si="33"/>
        <v>0</v>
      </c>
    </row>
    <row r="169" ht="14.45" customHeight="1" spans="2:13">
      <c r="B169" s="1">
        <f t="shared" si="29"/>
        <v>164</v>
      </c>
      <c r="C169" s="1">
        <f t="shared" si="30"/>
        <v>150</v>
      </c>
      <c r="D169" s="1" t="str">
        <f t="shared" si="31"/>
        <v>↓14</v>
      </c>
      <c r="E169" s="1" t="s">
        <v>487</v>
      </c>
      <c r="F169" s="1" t="s">
        <v>132</v>
      </c>
      <c r="G169" s="1">
        <v>92</v>
      </c>
      <c r="H169" s="1" t="s">
        <v>12</v>
      </c>
      <c r="I169" s="1" t="s">
        <v>339</v>
      </c>
      <c r="J169" s="1">
        <v>105</v>
      </c>
      <c r="K169" s="4">
        <f t="shared" si="32"/>
        <v>0.876190476190476</v>
      </c>
      <c r="L169" s="1">
        <v>87.8</v>
      </c>
      <c r="M169" s="10">
        <f t="shared" si="33"/>
        <v>0.180952380952377</v>
      </c>
    </row>
    <row r="170" ht="14.45" customHeight="1" spans="2:13">
      <c r="B170" s="1">
        <f t="shared" si="29"/>
        <v>167</v>
      </c>
      <c r="C170" s="1">
        <f t="shared" si="30"/>
        <v>164</v>
      </c>
      <c r="D170" s="1" t="str">
        <f t="shared" si="31"/>
        <v>↓3</v>
      </c>
      <c r="E170" s="1" t="s">
        <v>501</v>
      </c>
      <c r="F170" s="1" t="s">
        <v>53</v>
      </c>
      <c r="G170" s="1">
        <v>91.7</v>
      </c>
      <c r="H170" s="1" t="s">
        <v>15</v>
      </c>
      <c r="I170" s="1" t="s">
        <v>341</v>
      </c>
      <c r="J170" s="1">
        <v>105</v>
      </c>
      <c r="K170" s="4">
        <f t="shared" si="32"/>
        <v>0.873333333333333</v>
      </c>
      <c r="L170" s="1">
        <v>87.7</v>
      </c>
      <c r="M170" s="10">
        <f t="shared" si="33"/>
        <v>0.36666666666666</v>
      </c>
    </row>
    <row r="171" ht="14.45" customHeight="1" spans="2:13">
      <c r="B171" s="1">
        <f t="shared" si="29"/>
        <v>167</v>
      </c>
      <c r="C171" s="1">
        <f t="shared" si="30"/>
        <v>173</v>
      </c>
      <c r="D171" s="1" t="str">
        <f t="shared" si="31"/>
        <v>↑6</v>
      </c>
      <c r="E171" s="1" t="s">
        <v>510</v>
      </c>
      <c r="F171" s="1">
        <v>123568024</v>
      </c>
      <c r="G171" s="1">
        <v>91.5</v>
      </c>
      <c r="H171" s="1" t="s">
        <v>17</v>
      </c>
      <c r="I171" s="1" t="s">
        <v>347</v>
      </c>
      <c r="J171" s="1">
        <v>105</v>
      </c>
      <c r="K171" s="4">
        <f t="shared" si="32"/>
        <v>0.871428571428571</v>
      </c>
      <c r="L171" s="1">
        <v>87.7</v>
      </c>
      <c r="M171" s="10">
        <f t="shared" si="33"/>
        <v>0.557142857142864</v>
      </c>
    </row>
    <row r="172" ht="14.45" customHeight="1" spans="2:13">
      <c r="B172" s="1">
        <f t="shared" si="29"/>
        <v>169</v>
      </c>
      <c r="C172" s="1">
        <f t="shared" si="30"/>
        <v>150</v>
      </c>
      <c r="D172" s="1" t="str">
        <f t="shared" si="31"/>
        <v>↓19</v>
      </c>
      <c r="E172" s="1" t="s">
        <v>488</v>
      </c>
      <c r="F172" s="1" t="s">
        <v>138</v>
      </c>
      <c r="G172" s="1">
        <v>92</v>
      </c>
      <c r="H172" s="1" t="s">
        <v>14</v>
      </c>
      <c r="I172" s="1" t="s">
        <v>325</v>
      </c>
      <c r="J172" s="1">
        <v>105</v>
      </c>
      <c r="K172" s="4">
        <f t="shared" si="32"/>
        <v>0.876190476190476</v>
      </c>
      <c r="L172" s="1">
        <v>87.6</v>
      </c>
      <c r="M172" s="10">
        <f t="shared" si="33"/>
        <v>-0.0190476190476261</v>
      </c>
    </row>
    <row r="173" ht="14.45" customHeight="1" spans="2:13">
      <c r="B173" s="1">
        <f t="shared" si="29"/>
        <v>169</v>
      </c>
      <c r="C173" s="1">
        <f t="shared" si="30"/>
        <v>156</v>
      </c>
      <c r="D173" s="1" t="str">
        <f t="shared" si="31"/>
        <v>↓13</v>
      </c>
      <c r="E173" s="1" t="s">
        <v>492</v>
      </c>
      <c r="F173" s="1" t="s">
        <v>91</v>
      </c>
      <c r="G173" s="1">
        <v>87.6</v>
      </c>
      <c r="H173" s="1" t="s">
        <v>13</v>
      </c>
      <c r="I173" s="1" t="s">
        <v>345</v>
      </c>
      <c r="J173" s="1">
        <v>100</v>
      </c>
      <c r="K173" s="4">
        <f t="shared" si="32"/>
        <v>0.876</v>
      </c>
      <c r="L173" s="1">
        <v>87.6</v>
      </c>
      <c r="M173" s="10">
        <f t="shared" si="33"/>
        <v>0</v>
      </c>
    </row>
    <row r="174" ht="14.45" customHeight="1" spans="2:13">
      <c r="B174" s="1">
        <f t="shared" si="29"/>
        <v>169</v>
      </c>
      <c r="C174" s="1">
        <f t="shared" si="30"/>
        <v>156</v>
      </c>
      <c r="D174" s="1" t="str">
        <f t="shared" si="31"/>
        <v>↓13</v>
      </c>
      <c r="E174" s="1" t="s">
        <v>493</v>
      </c>
      <c r="F174" s="1" t="s">
        <v>91</v>
      </c>
      <c r="G174" s="1">
        <v>87.6</v>
      </c>
      <c r="H174" s="1" t="s">
        <v>13</v>
      </c>
      <c r="I174" s="1" t="s">
        <v>325</v>
      </c>
      <c r="J174" s="1">
        <v>100</v>
      </c>
      <c r="K174" s="4">
        <f t="shared" si="32"/>
        <v>0.876</v>
      </c>
      <c r="L174" s="1">
        <v>87.6</v>
      </c>
      <c r="M174" s="10">
        <f t="shared" si="33"/>
        <v>0</v>
      </c>
    </row>
    <row r="175" spans="2:13">
      <c r="B175" s="1">
        <f t="shared" si="29"/>
        <v>169</v>
      </c>
      <c r="C175" s="1">
        <f t="shared" si="30"/>
        <v>168</v>
      </c>
      <c r="D175" s="1" t="str">
        <f t="shared" si="31"/>
        <v>↓1</v>
      </c>
      <c r="E175" s="1" t="s">
        <v>505</v>
      </c>
      <c r="F175" s="1" t="s">
        <v>123</v>
      </c>
      <c r="G175" s="1">
        <v>91.6</v>
      </c>
      <c r="H175" s="1" t="s">
        <v>11</v>
      </c>
      <c r="I175" s="6" t="s">
        <v>332</v>
      </c>
      <c r="J175" s="1">
        <v>105</v>
      </c>
      <c r="K175" s="4">
        <f t="shared" si="32"/>
        <v>0.872380952380952</v>
      </c>
      <c r="L175" s="1">
        <v>87.6</v>
      </c>
      <c r="M175" s="10">
        <f t="shared" si="33"/>
        <v>0.361904761904754</v>
      </c>
    </row>
    <row r="176" ht="14.45" customHeight="1" spans="2:13">
      <c r="B176" s="1">
        <f t="shared" si="29"/>
        <v>173</v>
      </c>
      <c r="C176" s="1">
        <f t="shared" si="30"/>
        <v>150</v>
      </c>
      <c r="D176" s="1" t="str">
        <f t="shared" si="31"/>
        <v>↓23</v>
      </c>
      <c r="E176" s="1" t="s">
        <v>486</v>
      </c>
      <c r="F176" s="1" t="s">
        <v>107</v>
      </c>
      <c r="G176" s="1">
        <v>92</v>
      </c>
      <c r="H176" s="1" t="s">
        <v>12</v>
      </c>
      <c r="I176" s="1" t="s">
        <v>328</v>
      </c>
      <c r="J176" s="1">
        <v>105</v>
      </c>
      <c r="K176" s="4">
        <f t="shared" si="32"/>
        <v>0.876190476190476</v>
      </c>
      <c r="L176" s="1">
        <v>87.5</v>
      </c>
      <c r="M176" s="10">
        <f t="shared" si="33"/>
        <v>-0.11904761904762</v>
      </c>
    </row>
    <row r="177" spans="2:13">
      <c r="B177" s="1">
        <f t="shared" si="29"/>
        <v>174</v>
      </c>
      <c r="C177" s="1">
        <f t="shared" si="30"/>
        <v>149</v>
      </c>
      <c r="D177" s="1" t="str">
        <f t="shared" si="31"/>
        <v>↓25</v>
      </c>
      <c r="E177" s="1" t="s">
        <v>485</v>
      </c>
      <c r="F177" s="1" t="s">
        <v>107</v>
      </c>
      <c r="G177" s="1">
        <v>92.1</v>
      </c>
      <c r="H177" s="1" t="s">
        <v>11</v>
      </c>
      <c r="I177" s="1" t="s">
        <v>351</v>
      </c>
      <c r="J177" s="1">
        <v>105</v>
      </c>
      <c r="K177" s="4">
        <f t="shared" si="32"/>
        <v>0.877142857142857</v>
      </c>
      <c r="L177" s="1">
        <v>87.4</v>
      </c>
      <c r="M177" s="10">
        <f t="shared" si="33"/>
        <v>-0.314285714285703</v>
      </c>
    </row>
    <row r="178" spans="2:13">
      <c r="B178" s="1">
        <f t="shared" si="29"/>
        <v>175</v>
      </c>
      <c r="C178" s="1">
        <f t="shared" si="30"/>
        <v>176</v>
      </c>
      <c r="D178" s="1" t="str">
        <f t="shared" si="31"/>
        <v>↑1</v>
      </c>
      <c r="E178" s="1" t="s">
        <v>512</v>
      </c>
      <c r="F178" s="1" t="s">
        <v>75</v>
      </c>
      <c r="G178" s="1">
        <v>87</v>
      </c>
      <c r="H178" s="1" t="s">
        <v>17</v>
      </c>
      <c r="I178" s="1" t="s">
        <v>328</v>
      </c>
      <c r="J178" s="1">
        <v>100</v>
      </c>
      <c r="K178" s="4">
        <f t="shared" si="32"/>
        <v>0.87</v>
      </c>
      <c r="L178" s="1">
        <v>87</v>
      </c>
      <c r="M178" s="10">
        <f t="shared" si="33"/>
        <v>0</v>
      </c>
    </row>
    <row r="179" spans="2:13">
      <c r="B179" s="1">
        <f t="shared" si="29"/>
        <v>176</v>
      </c>
      <c r="C179" s="1">
        <f t="shared" si="30"/>
        <v>168</v>
      </c>
      <c r="D179" s="1" t="str">
        <f t="shared" si="31"/>
        <v>↓8</v>
      </c>
      <c r="E179" s="1" t="s">
        <v>506</v>
      </c>
      <c r="F179" s="1" t="s">
        <v>120</v>
      </c>
      <c r="G179" s="1">
        <v>91.6</v>
      </c>
      <c r="H179" s="1" t="s">
        <v>15</v>
      </c>
      <c r="I179" s="1" t="s">
        <v>345</v>
      </c>
      <c r="J179" s="1">
        <v>105</v>
      </c>
      <c r="K179" s="4">
        <f t="shared" si="32"/>
        <v>0.872380952380952</v>
      </c>
      <c r="L179" s="1">
        <v>86.6</v>
      </c>
      <c r="M179" s="10">
        <f t="shared" si="33"/>
        <v>-0.638095238095246</v>
      </c>
    </row>
    <row r="180" spans="2:13">
      <c r="B180" s="1"/>
      <c r="C180" s="1"/>
      <c r="D180" s="1"/>
      <c r="E180" s="1"/>
      <c r="F180" s="1"/>
      <c r="G180" s="1"/>
      <c r="H180" s="1"/>
      <c r="I180" s="1"/>
      <c r="J180" s="1"/>
      <c r="K180" s="4"/>
      <c r="L180" s="1"/>
      <c r="M180" s="10"/>
    </row>
  </sheetData>
  <autoFilter xmlns:etc="http://www.wps.cn/officeDocument/2017/etCustomData" ref="B3:M180" etc:filterBottomFollowUsedRange="0">
    <sortState ref="B3:M180">
      <sortCondition ref="B3:B180"/>
    </sortState>
    <extLst/>
  </autoFilter>
  <mergeCells count="1">
    <mergeCell ref="B2:M2"/>
  </mergeCells>
  <conditionalFormatting sqref="D4:D180">
    <cfRule type="containsText" dxfId="5" priority="1" operator="between" text="↓">
      <formula>NOT(ISERROR(SEARCH("↓",D4)))</formula>
    </cfRule>
    <cfRule type="containsText" dxfId="6" priority="2" operator="between" text="↑">
      <formula>NOT(ISERROR(SEARCH("↑",D4)))</formula>
    </cfRule>
  </conditionalFormatting>
  <conditionalFormatting sqref="M4:M180">
    <cfRule type="cellIs" dxfId="7" priority="3" operator="greaterThan">
      <formula>0</formula>
    </cfRule>
    <cfRule type="cellIs" dxfId="8" priority="4" operator="greaterThan">
      <formula>0</formula>
    </cfRule>
    <cfRule type="cellIs" dxfId="9" priority="5" operator="lessThan">
      <formula>0</formula>
    </cfRule>
  </conditionalFormatting>
  <pageMargins left="0.75" right="0.75" top="1" bottom="1" header="0.5" footer="0.5"/>
  <pageSetup paperSize="9" orientation="portrait" horizontalDpi="300" verticalDpi="3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selection activeCell="A1" sqref="A1"/>
    </sheetView>
  </sheetViews>
  <sheetFormatPr defaultColWidth="9" defaultRowHeight="13.5"/>
  <cols>
    <col min="1" max="1" width="9.5" customWidth="1"/>
    <col min="2" max="2" width="4.125" customWidth="1"/>
    <col min="3" max="3" width="38.875" customWidth="1"/>
    <col min="4" max="4" width="12" customWidth="1"/>
    <col min="5" max="5" width="6.875" customWidth="1"/>
    <col min="6" max="6" width="9.875" customWidth="1"/>
    <col min="7" max="7" width="14.125" customWidth="1"/>
    <col min="8" max="8" width="4.125" customWidth="1"/>
    <col min="9" max="9" width="6.75" customWidth="1"/>
    <col min="11" max="11" width="9.375"/>
  </cols>
  <sheetData>
    <row r="1" spans="1:9">
      <c r="A1" t="s">
        <v>524</v>
      </c>
    </row>
    <row r="2" spans="1:9">
      <c r="B2" s="1" t="s">
        <v>525</v>
      </c>
      <c r="C2" s="1"/>
      <c r="D2" s="1"/>
      <c r="E2" s="1"/>
      <c r="F2" s="1"/>
      <c r="G2" s="1"/>
      <c r="H2" s="1"/>
      <c r="I2" s="1"/>
    </row>
    <row r="3" spans="1:9">
      <c r="B3" s="1" t="s">
        <v>317</v>
      </c>
      <c r="C3" s="1" t="s">
        <v>318</v>
      </c>
      <c r="D3" s="1" t="s">
        <v>319</v>
      </c>
      <c r="E3" s="1" t="s">
        <v>320</v>
      </c>
      <c r="F3" s="1" t="s">
        <v>236</v>
      </c>
      <c r="G3" s="1" t="s">
        <v>321</v>
      </c>
      <c r="H3" s="1" t="s">
        <v>322</v>
      </c>
      <c r="I3" s="1" t="s">
        <v>323</v>
      </c>
    </row>
    <row r="4" spans="1:9">
      <c r="B4" s="1">
        <f t="shared" ref="B4:B18" si="0">RANK(I4,I$4:I$20,0)</f>
        <v>1</v>
      </c>
      <c r="C4" s="2" t="s">
        <v>526</v>
      </c>
      <c r="D4" s="2" t="s">
        <v>123</v>
      </c>
      <c r="E4" s="2">
        <v>95.1</v>
      </c>
      <c r="F4" s="2" t="s">
        <v>11</v>
      </c>
      <c r="G4" s="2" t="s">
        <v>341</v>
      </c>
      <c r="H4" s="2">
        <v>100</v>
      </c>
      <c r="I4" s="3">
        <v>0.951</v>
      </c>
    </row>
    <row r="5" spans="1:9">
      <c r="B5" s="1">
        <f t="shared" si="0"/>
        <v>2</v>
      </c>
      <c r="C5" s="2" t="s">
        <v>527</v>
      </c>
      <c r="D5" s="2" t="s">
        <v>40</v>
      </c>
      <c r="E5" s="2">
        <v>92.5</v>
      </c>
      <c r="F5" s="2" t="s">
        <v>12</v>
      </c>
      <c r="G5" s="2" t="s">
        <v>247</v>
      </c>
      <c r="H5" s="2">
        <v>100</v>
      </c>
      <c r="I5" s="3">
        <v>0.925</v>
      </c>
    </row>
    <row r="6" spans="1:9">
      <c r="B6" s="1">
        <f t="shared" si="0"/>
        <v>3</v>
      </c>
      <c r="C6" s="2" t="s">
        <v>528</v>
      </c>
      <c r="D6" s="2" t="s">
        <v>107</v>
      </c>
      <c r="E6" s="2">
        <v>91.8</v>
      </c>
      <c r="F6" s="2" t="s">
        <v>11</v>
      </c>
      <c r="G6" s="2" t="s">
        <v>341</v>
      </c>
      <c r="H6" s="2">
        <v>100</v>
      </c>
      <c r="I6" s="3">
        <v>0.918</v>
      </c>
    </row>
    <row r="7" spans="1:9">
      <c r="B7" s="1">
        <f t="shared" si="0"/>
        <v>3</v>
      </c>
      <c r="C7" s="2" t="s">
        <v>529</v>
      </c>
      <c r="D7" s="2" t="s">
        <v>113</v>
      </c>
      <c r="E7" s="2">
        <v>91.8</v>
      </c>
      <c r="F7" s="2" t="s">
        <v>12</v>
      </c>
      <c r="G7" s="2" t="s">
        <v>247</v>
      </c>
      <c r="H7" s="2">
        <v>100</v>
      </c>
      <c r="I7" s="3">
        <v>0.918</v>
      </c>
    </row>
    <row r="8" spans="1:9">
      <c r="B8" s="1">
        <f t="shared" si="0"/>
        <v>5</v>
      </c>
      <c r="C8" s="1" t="s">
        <v>530</v>
      </c>
      <c r="D8" s="1" t="s">
        <v>57</v>
      </c>
      <c r="E8" s="1">
        <v>100.3</v>
      </c>
      <c r="F8" s="1" t="s">
        <v>18</v>
      </c>
      <c r="G8" s="1" t="s">
        <v>247</v>
      </c>
      <c r="H8" s="1">
        <v>110</v>
      </c>
      <c r="I8" s="4">
        <f>E8/H8</f>
        <v>0.911818181818182</v>
      </c>
    </row>
    <row r="9" spans="1:9">
      <c r="B9" s="1">
        <f t="shared" si="0"/>
        <v>6</v>
      </c>
      <c r="C9" s="1" t="s">
        <v>531</v>
      </c>
      <c r="D9" s="1" t="s">
        <v>66</v>
      </c>
      <c r="E9" s="1">
        <v>90.6</v>
      </c>
      <c r="F9" s="1" t="s">
        <v>11</v>
      </c>
      <c r="G9" s="1" t="s">
        <v>341</v>
      </c>
      <c r="H9" s="1">
        <v>100</v>
      </c>
      <c r="I9" s="5">
        <v>0.906</v>
      </c>
    </row>
    <row r="10" spans="1:9">
      <c r="B10" s="1">
        <f t="shared" si="0"/>
        <v>7</v>
      </c>
      <c r="C10" s="1" t="s">
        <v>532</v>
      </c>
      <c r="D10" s="1" t="s">
        <v>138</v>
      </c>
      <c r="E10" s="1">
        <v>97.3</v>
      </c>
      <c r="F10" s="1" t="s">
        <v>14</v>
      </c>
      <c r="G10" s="1" t="s">
        <v>247</v>
      </c>
      <c r="H10" s="1">
        <v>108</v>
      </c>
      <c r="I10" s="5">
        <v>0.90093</v>
      </c>
    </row>
    <row r="11" spans="1:9">
      <c r="B11" s="1">
        <f t="shared" si="0"/>
        <v>8</v>
      </c>
      <c r="C11" s="1" t="s">
        <v>533</v>
      </c>
      <c r="D11" s="1" t="s">
        <v>109</v>
      </c>
      <c r="E11" s="1">
        <v>89.8</v>
      </c>
      <c r="F11" s="1" t="s">
        <v>11</v>
      </c>
      <c r="G11" s="1" t="s">
        <v>341</v>
      </c>
      <c r="H11" s="1">
        <v>100</v>
      </c>
      <c r="I11" s="5">
        <v>0.898</v>
      </c>
    </row>
    <row r="12" spans="1:9">
      <c r="B12" s="1">
        <f t="shared" si="0"/>
        <v>8</v>
      </c>
      <c r="C12" s="1" t="s">
        <v>534</v>
      </c>
      <c r="D12" s="1" t="s">
        <v>113</v>
      </c>
      <c r="E12" s="1">
        <v>89.8</v>
      </c>
      <c r="F12" s="1" t="s">
        <v>11</v>
      </c>
      <c r="G12" s="1" t="s">
        <v>341</v>
      </c>
      <c r="H12" s="1">
        <v>100</v>
      </c>
      <c r="I12" s="5">
        <v>0.898</v>
      </c>
    </row>
    <row r="13" spans="1:9">
      <c r="B13" s="1">
        <f t="shared" si="0"/>
        <v>10</v>
      </c>
      <c r="C13" s="1" t="s">
        <v>535</v>
      </c>
      <c r="D13" s="1" t="s">
        <v>70</v>
      </c>
      <c r="E13" s="1">
        <v>94.2</v>
      </c>
      <c r="F13" s="1" t="s">
        <v>15</v>
      </c>
      <c r="G13" s="1" t="s">
        <v>245</v>
      </c>
      <c r="H13" s="1">
        <v>105</v>
      </c>
      <c r="I13" s="4">
        <f>E13/H13</f>
        <v>0.897142857142857</v>
      </c>
    </row>
    <row r="14" spans="1:9">
      <c r="B14" s="1">
        <f t="shared" si="0"/>
        <v>11</v>
      </c>
      <c r="C14" s="1" t="s">
        <v>536</v>
      </c>
      <c r="D14" s="1" t="s">
        <v>88</v>
      </c>
      <c r="E14" s="1">
        <v>96.6</v>
      </c>
      <c r="F14" s="1" t="s">
        <v>14</v>
      </c>
      <c r="G14" s="1" t="s">
        <v>247</v>
      </c>
      <c r="H14" s="1">
        <v>108</v>
      </c>
      <c r="I14" s="5">
        <v>0.89444</v>
      </c>
    </row>
    <row r="15" spans="1:9">
      <c r="B15" s="1">
        <f t="shared" si="0"/>
        <v>12</v>
      </c>
      <c r="C15" s="6" t="s">
        <v>537</v>
      </c>
      <c r="D15" s="1">
        <v>123568024</v>
      </c>
      <c r="E15" s="6">
        <v>89</v>
      </c>
      <c r="F15" s="6" t="s">
        <v>11</v>
      </c>
      <c r="G15" s="6" t="s">
        <v>341</v>
      </c>
      <c r="H15" s="6">
        <v>100</v>
      </c>
      <c r="I15" s="5">
        <v>0.89</v>
      </c>
    </row>
    <row r="16" spans="1:9">
      <c r="B16" s="1">
        <f t="shared" si="0"/>
        <v>13</v>
      </c>
      <c r="C16" s="1" t="s">
        <v>538</v>
      </c>
      <c r="D16" s="1" t="s">
        <v>147</v>
      </c>
      <c r="E16" s="1">
        <v>97.5</v>
      </c>
      <c r="F16" s="1" t="s">
        <v>18</v>
      </c>
      <c r="G16" s="1" t="s">
        <v>247</v>
      </c>
      <c r="H16" s="1">
        <v>110</v>
      </c>
      <c r="I16" s="4">
        <f>E16/H16</f>
        <v>0.886363636363636</v>
      </c>
    </row>
    <row r="17" spans="2:9">
      <c r="B17" s="1">
        <f t="shared" si="0"/>
        <v>14</v>
      </c>
      <c r="C17" s="1" t="s">
        <v>539</v>
      </c>
      <c r="D17" s="1" t="s">
        <v>184</v>
      </c>
      <c r="E17" s="1">
        <v>97.4</v>
      </c>
      <c r="F17" s="1" t="s">
        <v>18</v>
      </c>
      <c r="G17" s="1" t="s">
        <v>247</v>
      </c>
      <c r="H17" s="1">
        <v>110</v>
      </c>
      <c r="I17" s="4">
        <f>E17/H17</f>
        <v>0.885454545454545</v>
      </c>
    </row>
    <row r="18" spans="2:9">
      <c r="B18" s="1">
        <f t="shared" si="0"/>
        <v>15</v>
      </c>
      <c r="C18" s="1" t="s">
        <v>540</v>
      </c>
      <c r="D18" s="1" t="s">
        <v>57</v>
      </c>
      <c r="E18" s="1">
        <v>91.5</v>
      </c>
      <c r="F18" s="1" t="s">
        <v>15</v>
      </c>
      <c r="G18" s="1" t="s">
        <v>245</v>
      </c>
      <c r="H18" s="1">
        <v>105</v>
      </c>
      <c r="I18" s="4">
        <f>E18/H18</f>
        <v>0.871428571428571</v>
      </c>
    </row>
  </sheetData>
  <sortState ref="B4:I18">
    <sortCondition ref="B3"/>
  </sortState>
  <mergeCells count="1">
    <mergeCell ref="B2:I2"/>
  </mergeCells>
  <pageMargins left="0.75" right="0.75" top="1" bottom="1" header="0.5" footer="0.5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正赛选手数据</vt:lpstr>
      <vt:lpstr>预选赛（热身赛）选手数据</vt:lpstr>
      <vt:lpstr>资格赛选手数据</vt:lpstr>
      <vt:lpstr>评委数据</vt:lpstr>
      <vt:lpstr>四强及出勤表</vt:lpstr>
      <vt:lpstr>优秀单关排名</vt:lpstr>
      <vt:lpstr>原始得分率排名</vt:lpstr>
      <vt:lpstr>优秀多关排名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Fahlee</cp:lastModifiedBy>
  <cp:revision>1</cp:revision>
  <dcterms:created xsi:type="dcterms:W3CDTF">2014-01-27T18:16:00Z</dcterms:created>
  <dcterms:modified xsi:type="dcterms:W3CDTF">2026-09-04T14:44:14Z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3B476A98913F4E5D927A79B6B7EDC1D6</vt:lpwstr>
  </property>
  <property fmtid="{D5CDD505-2E9C-101B-9397-08002B2CF9AE}" pid="4" name="CalculationRule">
    <vt:i4>0</vt:i4>
  </property>
</Properties>
</file>