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赛程" sheetId="21" r:id="rId1"/>
    <sheet name="热身赛赛况" sheetId="15" r:id="rId2"/>
    <sheet name="热身赛积分榜" sheetId="17" r:id="rId3"/>
    <sheet name="热身赛明细表" sheetId="22" r:id="rId4"/>
    <sheet name="资格赛赛况" sheetId="2" r:id="rId5"/>
    <sheet name="资格赛明细表" sheetId="23" r:id="rId6"/>
    <sheet name="初赛总表" sheetId="3" r:id="rId7"/>
    <sheet name="初赛第一题" sheetId="4" r:id="rId8"/>
    <sheet name="初赛第二题" sheetId="19" r:id="rId9"/>
    <sheet name="初赛第三题" sheetId="18" r:id="rId10"/>
    <sheet name="决赛总表" sheetId="13" r:id="rId11"/>
    <sheet name="决赛明细表" sheetId="14" r:id="rId12"/>
    <sheet name="总积分榜" sheetId="20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<sst xmlns="http://schemas.openxmlformats.org/spreadsheetml/2006/main" count="929" uniqueCount="154">
  <si>
    <t>2025年第十四届MW杯赛程表</t>
  </si>
  <si>
    <t>比赛阶段</t>
  </si>
  <si>
    <t>内容</t>
  </si>
  <si>
    <t>开始时间</t>
  </si>
  <si>
    <t>结束时间</t>
  </si>
  <si>
    <t>热身赛</t>
  </si>
  <si>
    <t>报名</t>
  </si>
  <si>
    <t>比赛</t>
  </si>
  <si>
    <t>评委评分</t>
  </si>
  <si>
    <t>大众评分</t>
  </si>
  <si>
    <t>晋级选手签到</t>
  </si>
  <si>
    <t>资格赛</t>
  </si>
  <si>
    <t>初赛</t>
  </si>
  <si>
    <t>抽签</t>
  </si>
  <si>
    <t>初赛开始</t>
  </si>
  <si>
    <t>第一关上传截止</t>
  </si>
  <si>
    <t>第二关上传截止</t>
  </si>
  <si>
    <t>晋级名单公布</t>
  </si>
  <si>
    <t>决赛</t>
  </si>
  <si>
    <t>2025年MW杯热身赛赛况</t>
  </si>
  <si>
    <t>选手码</t>
  </si>
  <si>
    <t>论坛用户名</t>
  </si>
  <si>
    <t>关卡名</t>
  </si>
  <si>
    <t>评委</t>
  </si>
  <si>
    <t>折算分数</t>
  </si>
  <si>
    <t>最终得分</t>
  </si>
  <si>
    <t>大众评分员1评分</t>
  </si>
  <si>
    <t>大众评分员2评分</t>
  </si>
  <si>
    <t>平均分</t>
  </si>
  <si>
    <t>最终大众评分</t>
  </si>
  <si>
    <t>无视我233</t>
  </si>
  <si>
    <t>马里奥奥里马</t>
  </si>
  <si>
    <t>有名氏</t>
  </si>
  <si>
    <t>塔卡拉花园.smwl</t>
  </si>
  <si>
    <t>我懂你不懂的lz</t>
  </si>
  <si>
    <t>超级玛丽迷01</t>
  </si>
  <si>
    <t>Random System.smwl</t>
  </si>
  <si>
    <t>zqh——123</t>
  </si>
  <si>
    <t>Untitled Level(original).smwl</t>
  </si>
  <si>
    <t>玛丽的死对头</t>
  </si>
  <si>
    <t>一只果果果果果</t>
  </si>
  <si>
    <t>mario worker secret skills.smwl</t>
  </si>
  <si>
    <t>蓝太阳</t>
  </si>
  <si>
    <t>REdrosiD.smwl</t>
  </si>
  <si>
    <t>ƒresh★LAKE</t>
  </si>
  <si>
    <t>AngryStar6K</t>
  </si>
  <si>
    <t>The Gear Factory.smwl</t>
  </si>
  <si>
    <t>绿色的糖果</t>
  </si>
  <si>
    <t>1 World.smwl</t>
  </si>
  <si>
    <t>大爷</t>
  </si>
  <si>
    <t>Mario Worker Odyssey 3-4.smwl</t>
  </si>
  <si>
    <t>—</t>
  </si>
  <si>
    <r>
      <rPr>
        <b/>
        <sz val="10"/>
        <rFont val="微软雅黑"/>
        <charset val="134"/>
      </rPr>
      <t>0</t>
    </r>
    <r>
      <rPr>
        <b/>
        <vertAlign val="superscript"/>
        <sz val="10"/>
        <rFont val="微软雅黑"/>
        <charset val="134"/>
      </rPr>
      <t>①</t>
    </r>
  </si>
  <si>
    <t>8-level49.smwl</t>
  </si>
  <si>
    <t>①：选手大爷涉嫌使用复刻关卡参赛，执委会决定取消其晋级资格、取消其成绩并计0分，详见：https://www.marioforever.net/thread-3520-1-1.html</t>
  </si>
  <si>
    <t>2025年第十四届MW杯热身赛积分榜</t>
  </si>
  <si>
    <t>排名</t>
  </si>
  <si>
    <t>2025年第十四届MW杯热身赛评委评分明细表</t>
  </si>
  <si>
    <t>2025年第十四届MW杯热身赛大众评分明细表</t>
  </si>
  <si>
    <t>选手</t>
  </si>
  <si>
    <t>得体度</t>
  </si>
  <si>
    <t>美观度</t>
  </si>
  <si>
    <t>独特度</t>
  </si>
  <si>
    <t>思辨度</t>
  </si>
  <si>
    <t>完成度</t>
  </si>
  <si>
    <t>合理度</t>
  </si>
  <si>
    <t>有效度</t>
  </si>
  <si>
    <t>参与度</t>
  </si>
  <si>
    <t>耐玩度</t>
  </si>
  <si>
    <t>成就度</t>
  </si>
  <si>
    <t>加分项</t>
  </si>
  <si>
    <t>总分</t>
  </si>
  <si>
    <t>大众评分员</t>
  </si>
  <si>
    <t>欣赏性</t>
  </si>
  <si>
    <t>欣赏性(换算×1.5)</t>
  </si>
  <si>
    <t>创新性</t>
  </si>
  <si>
    <t>创新性(换算×1.5)</t>
  </si>
  <si>
    <t>设计性</t>
  </si>
  <si>
    <t>设计性(换算×3)</t>
  </si>
  <si>
    <t>游戏性</t>
  </si>
  <si>
    <t>游戏性(换算×4)</t>
  </si>
  <si>
    <t>附加分</t>
  </si>
  <si>
    <t>换算后总分</t>
  </si>
  <si>
    <t>大众最终得分</t>
  </si>
  <si>
    <t/>
  </si>
  <si>
    <t>成绩无效</t>
  </si>
  <si>
    <t>1168438795</t>
  </si>
  <si>
    <t>2025年MW杯资格赛赛况</t>
  </si>
  <si>
    <t>大众评分员3评分</t>
  </si>
  <si>
    <t>大众评分员4评分</t>
  </si>
  <si>
    <t>Fahlee</t>
  </si>
  <si>
    <t>TNT与爬行者</t>
  </si>
  <si>
    <t>10-Resonance of Lifeshift.smwl</t>
  </si>
  <si>
    <t>2025年第十四届MW杯资格赛评委评分明细表</t>
  </si>
  <si>
    <t>2025年第十四届MW杯资格赛大众评分明细表</t>
  </si>
  <si>
    <t>得分率</t>
  </si>
  <si>
    <t>总积分</t>
  </si>
  <si>
    <t>组内排名</t>
  </si>
  <si>
    <t>UID</t>
  </si>
  <si>
    <t>A1</t>
  </si>
  <si>
    <t>A1-Minus Marks Level.smwl</t>
  </si>
  <si>
    <t>A1-.smwl</t>
  </si>
  <si>
    <t>A1-20250723即兴关卡.smwl</t>
  </si>
  <si>
    <t>A2</t>
  </si>
  <si>
    <t>未上传</t>
  </si>
  <si>
    <t>A3</t>
  </si>
  <si>
    <t>A3-JiSuNaiJiu.smwl</t>
  </si>
  <si>
    <t>B1</t>
  </si>
  <si>
    <t>B1-MW Speedrun Season 1.smwl</t>
  </si>
  <si>
    <t>B1-simple.smwl</t>
  </si>
  <si>
    <t>B2</t>
  </si>
  <si>
    <t>B2-Aerial Archipelago Atrium.smwl</t>
  </si>
  <si>
    <t>B2-Tetra Trolling.smwl</t>
  </si>
  <si>
    <t>B3</t>
  </si>
  <si>
    <t>B3-Twenty marks level.smwl</t>
  </si>
  <si>
    <t>B3-Under the mount fuji.smwl</t>
  </si>
  <si>
    <t>B3-Just 1-1.smwl</t>
  </si>
  <si>
    <t>B4</t>
  </si>
  <si>
    <t>B4-Mario's Epic Quest ~Limited Jump~.smwl</t>
  </si>
  <si>
    <t>B4-Mario Will Down 36 Floors.smwl</t>
  </si>
  <si>
    <t>2025年第十四届MW杯初赛第一题评委评分明细表</t>
  </si>
  <si>
    <t>2025年第十四届MW杯初赛第一题大众评分明细表</t>
  </si>
  <si>
    <t>扣分项</t>
  </si>
  <si>
    <t>扣分</t>
  </si>
  <si>
    <t>2025年第十四届MW杯初赛第二题评委评分明细表</t>
  </si>
  <si>
    <t>2025年第十四届MW杯初赛第二题大众评分明细表</t>
  </si>
  <si>
    <t>2025年第十四届MW杯初赛第三题评委评分明细表</t>
  </si>
  <si>
    <t>评委1</t>
  </si>
  <si>
    <t>评委2</t>
  </si>
  <si>
    <t>评委评分
（未精确）</t>
  </si>
  <si>
    <t>评委评分
（精确到0.1）</t>
  </si>
  <si>
    <t>最终大众评分
（未精确）</t>
  </si>
  <si>
    <t>最终大众评分
（精确到0.1）</t>
  </si>
  <si>
    <t>评分</t>
  </si>
  <si>
    <t>S</t>
  </si>
  <si>
    <t>S-No Marks Level.smwl</t>
  </si>
  <si>
    <t>M</t>
  </si>
  <si>
    <t xml:space="preserve">M-Just 8-4.smwl </t>
  </si>
  <si>
    <t>W</t>
  </si>
  <si>
    <t>W-orld F-inal.smwl</t>
  </si>
  <si>
    <t>P</t>
  </si>
  <si>
    <t>P-Triple Loops.smwl</t>
  </si>
  <si>
    <t>2025年第十四届MW杯决赛评委评分明细表</t>
  </si>
  <si>
    <t>2025年第十四届MW杯决赛大众评分明细表</t>
  </si>
  <si>
    <t>评委最终得分</t>
  </si>
  <si>
    <t>附加分 (换算×1.6)</t>
  </si>
  <si>
    <t>总积分排名</t>
  </si>
  <si>
    <t>选手名</t>
  </si>
  <si>
    <t>成绩</t>
  </si>
  <si>
    <t>决赛/季军</t>
  </si>
  <si>
    <t>决赛/冠军</t>
  </si>
  <si>
    <t>决赛/4强</t>
  </si>
  <si>
    <t>初赛/7强</t>
  </si>
  <si>
    <t>决赛/亚军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</si>
</sst>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%"/>
    <numFmt numFmtId="178" formatCode="_ * #,##0_ ;_ * \-#,##0_ ;_ * &quot;-&quot;??_ ;_ @_ "/>
  </numFmts>
  <fonts count="30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FF"/>
      <name val="微软雅黑"/>
      <charset val="134"/>
    </font>
    <font>
      <b/>
      <sz val="10"/>
      <name val="微软雅黑"/>
      <charset val="134"/>
    </font>
    <font>
      <sz val="12"/>
      <name val="宋体"/>
      <charset val="134"/>
    </font>
    <font>
      <sz val="9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Calibri"/>
      <charset val="134"/>
    </font>
    <font>
      <b/>
      <vertAlign val="superscript"/>
      <sz val="1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7" applyNumberFormat="0" applyAlignment="0" applyProtection="0">
      <alignment vertical="center"/>
    </xf>
    <xf numFmtId="0" fontId="18" fillId="4" borderId="28" applyNumberFormat="0" applyAlignment="0" applyProtection="0">
      <alignment vertical="center"/>
    </xf>
    <xf numFmtId="0" fontId="19" fillId="4" borderId="27" applyNumberFormat="0" applyAlignment="0" applyProtection="0">
      <alignment vertical="center"/>
    </xf>
    <xf numFmtId="0" fontId="20" fillId="5" borderId="29" applyNumberFormat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/>
    <xf numFmtId="0" fontId="28" fillId="0" borderId="0"/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7" fontId="3" fillId="0" borderId="4" xfId="3" applyNumberFormat="1" applyFont="1" applyBorder="1" applyAlignment="1">
      <alignment horizontal="center" vertical="center"/>
    </xf>
    <xf numFmtId="178" fontId="3" fillId="0" borderId="11" xfId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7" fontId="3" fillId="0" borderId="13" xfId="3" applyNumberFormat="1" applyFont="1" applyBorder="1" applyAlignment="1">
      <alignment horizontal="center" vertical="center"/>
    </xf>
    <xf numFmtId="178" fontId="3" fillId="0" borderId="14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0" fontId="6" fillId="0" borderId="4" xfId="49" applyFont="1" applyBorder="1" applyAlignment="1">
      <alignment horizontal="center"/>
    </xf>
    <xf numFmtId="0" fontId="4" fillId="0" borderId="4" xfId="49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49"/>
    <xf numFmtId="0" fontId="4" fillId="0" borderId="15" xfId="49" applyFont="1" applyBorder="1" applyAlignment="1">
      <alignment vertical="center"/>
    </xf>
    <xf numFmtId="0" fontId="4" fillId="0" borderId="15" xfId="49" applyFont="1" applyBorder="1" applyAlignment="1">
      <alignment horizontal="center" vertical="center"/>
    </xf>
    <xf numFmtId="176" fontId="6" fillId="0" borderId="4" xfId="49" applyNumberFormat="1" applyFont="1" applyBorder="1" applyAlignment="1">
      <alignment horizontal="center" vertical="center"/>
    </xf>
    <xf numFmtId="0" fontId="8" fillId="0" borderId="0" xfId="49" applyFont="1"/>
    <xf numFmtId="0" fontId="4" fillId="0" borderId="0" xfId="49" applyFont="1"/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22" fontId="2" fillId="0" borderId="0" xfId="0" applyNumberFormat="1" applyFont="1" applyAlignment="1">
      <alignment horizontal="center" vertical="center" wrapText="1"/>
    </xf>
    <xf numFmtId="22" fontId="2" fillId="0" borderId="20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22" fontId="2" fillId="0" borderId="1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22" fontId="2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22" fontId="2" fillId="0" borderId="23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285751</xdr:colOff>
      <xdr:row>1</xdr:row>
      <xdr:rowOff>9526</xdr:rowOff>
    </xdr:from>
    <xdr:to>
      <xdr:col>17</xdr:col>
      <xdr:colOff>236833</xdr:colOff>
      <xdr:row>27</xdr:row>
      <xdr:rowOff>66674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190500"/>
          <a:ext cx="6808470" cy="4971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3"/>
  <sheetViews>
    <sheetView tabSelected="1" workbookViewId="0">
      <selection activeCell="J14" sqref="J14"/>
    </sheetView>
  </sheetViews>
  <sheetFormatPr defaultColWidth="9" defaultRowHeight="14.25" outlineLevelCol="4"/>
  <cols>
    <col min="2" max="2" width="8.875" customWidth="1"/>
    <col min="3" max="3" width="14.25" customWidth="1"/>
    <col min="4" max="5" width="17.375" customWidth="1"/>
  </cols>
  <sheetData>
    <row r="1" ht="15"/>
    <row r="2" ht="15" spans="2:5">
      <c r="B2" s="45" t="s">
        <v>0</v>
      </c>
      <c r="C2" s="46"/>
      <c r="D2" s="46"/>
      <c r="E2" s="47"/>
    </row>
    <row r="3" ht="15" spans="2:5">
      <c r="B3" s="48" t="s">
        <v>1</v>
      </c>
      <c r="C3" s="1" t="s">
        <v>2</v>
      </c>
      <c r="D3" s="1" t="s">
        <v>3</v>
      </c>
      <c r="E3" s="49" t="s">
        <v>4</v>
      </c>
    </row>
    <row r="4" ht="16.5" spans="2:5">
      <c r="B4" s="50" t="s">
        <v>5</v>
      </c>
      <c r="C4" s="3" t="s">
        <v>6</v>
      </c>
      <c r="D4" s="51">
        <v>45672.8333333333</v>
      </c>
      <c r="E4" s="52">
        <v>45679.6666666667</v>
      </c>
    </row>
    <row r="5" ht="16.5" spans="2:5">
      <c r="B5" s="50"/>
      <c r="C5" s="3" t="s">
        <v>7</v>
      </c>
      <c r="D5" s="51">
        <v>45679.8333333333</v>
      </c>
      <c r="E5" s="52">
        <v>45693.9166666667</v>
      </c>
    </row>
    <row r="6" ht="16.5" spans="2:5">
      <c r="B6" s="50"/>
      <c r="C6" s="3" t="s">
        <v>8</v>
      </c>
      <c r="D6" s="51">
        <v>45679.8333333333</v>
      </c>
      <c r="E6" s="52">
        <v>45697.9166666667</v>
      </c>
    </row>
    <row r="7" ht="16.5" spans="2:5">
      <c r="B7" s="50"/>
      <c r="C7" s="3" t="s">
        <v>9</v>
      </c>
      <c r="D7" s="51">
        <v>45693.9166666667</v>
      </c>
      <c r="E7" s="52">
        <v>45697.9166666667</v>
      </c>
    </row>
    <row r="8" ht="16.5" spans="2:5">
      <c r="B8" s="50"/>
      <c r="C8" s="3" t="s">
        <v>10</v>
      </c>
      <c r="D8" s="51">
        <v>45828.8333333333</v>
      </c>
      <c r="E8" s="52">
        <v>45854.6666666667</v>
      </c>
    </row>
    <row r="9" ht="16.5" spans="2:5">
      <c r="B9" s="50" t="s">
        <v>11</v>
      </c>
      <c r="C9" s="3" t="s">
        <v>6</v>
      </c>
      <c r="D9" s="51">
        <v>45828.8333333333</v>
      </c>
      <c r="E9" s="52">
        <v>45842.6666666667</v>
      </c>
    </row>
    <row r="10" ht="16.5" spans="2:5">
      <c r="B10" s="50"/>
      <c r="C10" s="3" t="s">
        <v>7</v>
      </c>
      <c r="D10" s="51">
        <v>45842.8333333333</v>
      </c>
      <c r="E10" s="52">
        <v>45849.9166666667</v>
      </c>
    </row>
    <row r="11" ht="16.5" spans="2:5">
      <c r="B11" s="50"/>
      <c r="C11" s="3" t="s">
        <v>8</v>
      </c>
      <c r="D11" s="51">
        <v>45842.8333333333</v>
      </c>
      <c r="E11" s="52">
        <v>45853.9166666667</v>
      </c>
    </row>
    <row r="12" ht="17.25" spans="2:5">
      <c r="B12" s="50"/>
      <c r="C12" s="3" t="s">
        <v>9</v>
      </c>
      <c r="D12" s="51">
        <v>45849.9166666667</v>
      </c>
      <c r="E12" s="52">
        <v>45853.9166666667</v>
      </c>
    </row>
    <row r="13" ht="16.5" spans="2:5">
      <c r="B13" s="53" t="s">
        <v>12</v>
      </c>
      <c r="C13" s="54" t="s">
        <v>13</v>
      </c>
      <c r="D13" s="55">
        <v>45854.75</v>
      </c>
      <c r="E13" s="56"/>
    </row>
    <row r="14" ht="16.5" spans="2:5">
      <c r="B14" s="50"/>
      <c r="C14" s="3" t="s">
        <v>14</v>
      </c>
      <c r="D14" s="51">
        <v>45854.8333333333</v>
      </c>
      <c r="E14" s="57"/>
    </row>
    <row r="15" ht="16.5" spans="2:5">
      <c r="B15" s="50"/>
      <c r="C15" s="3" t="s">
        <v>15</v>
      </c>
      <c r="D15" s="51">
        <v>45861.9166666667</v>
      </c>
      <c r="E15" s="57"/>
    </row>
    <row r="16" ht="16.5" spans="2:5">
      <c r="B16" s="50"/>
      <c r="C16" s="3" t="s">
        <v>16</v>
      </c>
      <c r="D16" s="51">
        <v>45865.9166666667</v>
      </c>
      <c r="E16" s="57"/>
    </row>
    <row r="17" ht="16.5" spans="2:5">
      <c r="B17" s="50"/>
      <c r="C17" s="3" t="s">
        <v>8</v>
      </c>
      <c r="D17" s="51">
        <v>45854.8333333333</v>
      </c>
      <c r="E17" s="52">
        <v>45870.9166666667</v>
      </c>
    </row>
    <row r="18" ht="16.5" spans="2:5">
      <c r="B18" s="50"/>
      <c r="C18" s="3" t="s">
        <v>9</v>
      </c>
      <c r="D18" s="51">
        <v>45865.9166666667</v>
      </c>
      <c r="E18" s="52">
        <v>45870.9166666667</v>
      </c>
    </row>
    <row r="19" ht="17.25" spans="2:5">
      <c r="B19" s="58"/>
      <c r="C19" s="59" t="s">
        <v>17</v>
      </c>
      <c r="D19" s="60">
        <v>45871.6666666667</v>
      </c>
      <c r="E19" s="61"/>
    </row>
    <row r="20" ht="16.5" spans="2:5">
      <c r="B20" s="50" t="s">
        <v>18</v>
      </c>
      <c r="C20" s="3" t="s">
        <v>13</v>
      </c>
      <c r="D20" s="51">
        <v>45871.75</v>
      </c>
      <c r="E20" s="57"/>
    </row>
    <row r="21" ht="16.5" spans="2:5">
      <c r="B21" s="50"/>
      <c r="C21" s="3" t="s">
        <v>7</v>
      </c>
      <c r="D21" s="51">
        <v>45871.8333333333</v>
      </c>
      <c r="E21" s="52">
        <v>45878.9166666667</v>
      </c>
    </row>
    <row r="22" ht="16.5" spans="2:5">
      <c r="B22" s="50"/>
      <c r="C22" s="3" t="s">
        <v>8</v>
      </c>
      <c r="D22" s="51">
        <v>45871.8333333333</v>
      </c>
      <c r="E22" s="52">
        <v>45882.9166666667</v>
      </c>
    </row>
    <row r="23" ht="17.25" spans="2:5">
      <c r="B23" s="58"/>
      <c r="C23" s="59" t="s">
        <v>9</v>
      </c>
      <c r="D23" s="60">
        <v>45878.9166666667</v>
      </c>
      <c r="E23" s="62">
        <v>45882.9166666667</v>
      </c>
    </row>
  </sheetData>
  <mergeCells count="11">
    <mergeCell ref="B2:E2"/>
    <mergeCell ref="D13:E13"/>
    <mergeCell ref="D14:E14"/>
    <mergeCell ref="D15:E15"/>
    <mergeCell ref="D16:E16"/>
    <mergeCell ref="D19:E19"/>
    <mergeCell ref="D20:E20"/>
    <mergeCell ref="B4:B8"/>
    <mergeCell ref="B9:B12"/>
    <mergeCell ref="B13:B19"/>
    <mergeCell ref="B20:B2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E20"/>
  <sheetViews>
    <sheetView topLeftCell="B1" workbookViewId="0">
      <selection activeCell="B2" sqref="B2:P2"/>
    </sheetView>
  </sheetViews>
  <sheetFormatPr defaultColWidth="9" defaultRowHeight="16.5"/>
  <cols>
    <col min="1" max="1" width="9" style="5"/>
    <col min="2" max="2" width="6.375" style="5" customWidth="1"/>
    <col min="3" max="3" width="13.125" style="5" customWidth="1"/>
    <col min="4" max="4" width="11.375" style="5" customWidth="1"/>
    <col min="5" max="15" width="6.375" style="5" customWidth="1"/>
    <col min="16" max="16" width="5.5" style="5" customWidth="1"/>
    <col min="17" max="17" width="9" style="5"/>
    <col min="18" max="18" width="6.375" style="5" customWidth="1"/>
    <col min="19" max="19" width="13.125" style="5" customWidth="1"/>
    <col min="20" max="20" width="11.625" style="5" customWidth="1"/>
    <col min="21" max="21" width="6.375" style="5" customWidth="1"/>
    <col min="22" max="22" width="14.75" style="5" customWidth="1"/>
    <col min="23" max="23" width="6.375" style="5" customWidth="1"/>
    <col min="24" max="24" width="14.75" style="5" customWidth="1"/>
    <col min="25" max="25" width="6.375" style="5" customWidth="1"/>
    <col min="26" max="26" width="13.125" style="5" customWidth="1"/>
    <col min="27" max="27" width="6.375" style="5" customWidth="1"/>
    <col min="28" max="28" width="13.125" style="5" customWidth="1"/>
    <col min="29" max="29" width="6.375" style="5" customWidth="1"/>
    <col min="30" max="30" width="9.625" style="5" customWidth="1"/>
    <col min="31" max="31" width="11.375" style="5" customWidth="1"/>
    <col min="32" max="16384" width="9" style="5"/>
  </cols>
  <sheetData>
    <row r="2" spans="2:31">
      <c r="B2" s="9" t="s">
        <v>126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R2" s="9" t="s">
        <v>125</v>
      </c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2:31">
      <c r="B3" s="10" t="s">
        <v>20</v>
      </c>
      <c r="C3" s="10" t="s">
        <v>59</v>
      </c>
      <c r="D3" s="10" t="s">
        <v>23</v>
      </c>
      <c r="E3" s="10" t="s">
        <v>60</v>
      </c>
      <c r="F3" s="10" t="s">
        <v>61</v>
      </c>
      <c r="G3" s="10" t="s">
        <v>62</v>
      </c>
      <c r="H3" s="10" t="s">
        <v>63</v>
      </c>
      <c r="I3" s="10" t="s">
        <v>64</v>
      </c>
      <c r="J3" s="10" t="s">
        <v>65</v>
      </c>
      <c r="K3" s="10" t="s">
        <v>66</v>
      </c>
      <c r="L3" s="10" t="s">
        <v>67</v>
      </c>
      <c r="M3" s="10" t="s">
        <v>68</v>
      </c>
      <c r="N3" s="10" t="s">
        <v>69</v>
      </c>
      <c r="O3" s="10" t="s">
        <v>70</v>
      </c>
      <c r="P3" s="10" t="s">
        <v>71</v>
      </c>
      <c r="R3" s="10" t="s">
        <v>20</v>
      </c>
      <c r="S3" s="10" t="s">
        <v>59</v>
      </c>
      <c r="T3" s="10" t="s">
        <v>72</v>
      </c>
      <c r="U3" s="10" t="s">
        <v>73</v>
      </c>
      <c r="V3" s="10" t="s">
        <v>74</v>
      </c>
      <c r="W3" s="10" t="s">
        <v>75</v>
      </c>
      <c r="X3" s="10" t="s">
        <v>76</v>
      </c>
      <c r="Y3" s="10" t="s">
        <v>77</v>
      </c>
      <c r="Z3" s="10" t="s">
        <v>78</v>
      </c>
      <c r="AA3" s="10" t="s">
        <v>79</v>
      </c>
      <c r="AB3" s="10" t="s">
        <v>80</v>
      </c>
      <c r="AC3" s="10" t="s">
        <v>81</v>
      </c>
      <c r="AD3" s="10" t="s">
        <v>82</v>
      </c>
      <c r="AE3" s="10" t="s">
        <v>83</v>
      </c>
    </row>
    <row r="4" spans="2:31">
      <c r="B4" s="10" t="s">
        <v>99</v>
      </c>
      <c r="C4" s="10" t="s">
        <v>37</v>
      </c>
      <c r="D4" s="10" t="s">
        <v>42</v>
      </c>
      <c r="E4" s="10">
        <v>8.9</v>
      </c>
      <c r="F4" s="10">
        <v>4.3</v>
      </c>
      <c r="G4" s="10">
        <v>10</v>
      </c>
      <c r="H4" s="10">
        <v>5</v>
      </c>
      <c r="I4" s="10">
        <v>9.6</v>
      </c>
      <c r="J4" s="10">
        <v>9.4</v>
      </c>
      <c r="K4" s="10">
        <v>8.5</v>
      </c>
      <c r="L4" s="10">
        <v>19.4</v>
      </c>
      <c r="M4" s="10">
        <v>8.4</v>
      </c>
      <c r="N4" s="10">
        <v>9.3</v>
      </c>
      <c r="O4" s="10">
        <v>5</v>
      </c>
      <c r="P4" s="10">
        <v>97.8</v>
      </c>
      <c r="R4" s="10" t="s">
        <v>99</v>
      </c>
      <c r="S4" s="10" t="s">
        <v>37</v>
      </c>
      <c r="T4" s="10" t="s">
        <v>31</v>
      </c>
      <c r="U4" s="10">
        <v>8</v>
      </c>
      <c r="V4" s="10">
        <v>12</v>
      </c>
      <c r="W4" s="10">
        <v>10</v>
      </c>
      <c r="X4" s="10">
        <v>15</v>
      </c>
      <c r="Y4" s="10">
        <v>8</v>
      </c>
      <c r="Z4" s="10">
        <v>24</v>
      </c>
      <c r="AA4" s="10">
        <v>9</v>
      </c>
      <c r="AB4" s="10">
        <v>36</v>
      </c>
      <c r="AC4" s="10">
        <v>5</v>
      </c>
      <c r="AD4" s="10">
        <v>92</v>
      </c>
      <c r="AE4" s="10">
        <v>91.6</v>
      </c>
    </row>
    <row r="5" spans="2:31">
      <c r="B5" s="10" t="s">
        <v>103</v>
      </c>
      <c r="C5" s="10" t="s">
        <v>91</v>
      </c>
      <c r="D5" s="10" t="s">
        <v>104</v>
      </c>
      <c r="E5" s="10" t="s">
        <v>84</v>
      </c>
      <c r="F5" s="10" t="s">
        <v>84</v>
      </c>
      <c r="G5" s="10" t="s">
        <v>84</v>
      </c>
      <c r="H5" s="10" t="s">
        <v>84</v>
      </c>
      <c r="I5" s="10" t="s">
        <v>84</v>
      </c>
      <c r="J5" s="10" t="s">
        <v>84</v>
      </c>
      <c r="K5" s="10" t="s">
        <v>84</v>
      </c>
      <c r="L5" s="10" t="s">
        <v>84</v>
      </c>
      <c r="M5" s="10" t="s">
        <v>84</v>
      </c>
      <c r="N5" s="10" t="s">
        <v>84</v>
      </c>
      <c r="O5" s="10" t="s">
        <v>84</v>
      </c>
      <c r="P5" s="10">
        <v>0</v>
      </c>
      <c r="R5" s="10" t="s">
        <v>84</v>
      </c>
      <c r="S5" s="10" t="s">
        <v>84</v>
      </c>
      <c r="T5" s="10" t="s">
        <v>39</v>
      </c>
      <c r="U5" s="10">
        <v>7</v>
      </c>
      <c r="V5" s="10">
        <v>10.5</v>
      </c>
      <c r="W5" s="10">
        <v>10</v>
      </c>
      <c r="X5" s="10">
        <v>15</v>
      </c>
      <c r="Y5" s="10">
        <v>8</v>
      </c>
      <c r="Z5" s="10">
        <v>24</v>
      </c>
      <c r="AA5" s="10">
        <v>8</v>
      </c>
      <c r="AB5" s="10">
        <v>32</v>
      </c>
      <c r="AC5" s="10">
        <v>4</v>
      </c>
      <c r="AD5" s="10">
        <v>85.5</v>
      </c>
      <c r="AE5" s="10" t="s">
        <v>84</v>
      </c>
    </row>
    <row r="6" spans="2:31">
      <c r="B6" s="10" t="s">
        <v>105</v>
      </c>
      <c r="C6" s="10" t="s">
        <v>47</v>
      </c>
      <c r="D6" s="10" t="s">
        <v>104</v>
      </c>
      <c r="E6" s="10" t="s">
        <v>84</v>
      </c>
      <c r="F6" s="10" t="s">
        <v>84</v>
      </c>
      <c r="G6" s="10" t="s">
        <v>84</v>
      </c>
      <c r="H6" s="10" t="s">
        <v>84</v>
      </c>
      <c r="I6" s="10" t="s">
        <v>84</v>
      </c>
      <c r="J6" s="10" t="s">
        <v>84</v>
      </c>
      <c r="K6" s="10" t="s">
        <v>84</v>
      </c>
      <c r="L6" s="10" t="s">
        <v>84</v>
      </c>
      <c r="M6" s="10" t="s">
        <v>84</v>
      </c>
      <c r="N6" s="10" t="s">
        <v>84</v>
      </c>
      <c r="O6" s="10" t="s">
        <v>84</v>
      </c>
      <c r="P6" s="10">
        <v>0</v>
      </c>
      <c r="R6" s="10" t="s">
        <v>84</v>
      </c>
      <c r="S6" s="10" t="s">
        <v>84</v>
      </c>
      <c r="T6" s="10" t="s">
        <v>30</v>
      </c>
      <c r="U6" s="10">
        <v>8</v>
      </c>
      <c r="V6" s="10">
        <v>12</v>
      </c>
      <c r="W6" s="10">
        <v>10</v>
      </c>
      <c r="X6" s="10">
        <v>15</v>
      </c>
      <c r="Y6" s="10">
        <v>10</v>
      </c>
      <c r="Z6" s="10">
        <v>30</v>
      </c>
      <c r="AA6" s="10">
        <v>8</v>
      </c>
      <c r="AB6" s="10">
        <v>32</v>
      </c>
      <c r="AC6" s="10">
        <v>5</v>
      </c>
      <c r="AD6" s="10">
        <v>94</v>
      </c>
      <c r="AE6" s="10" t="s">
        <v>84</v>
      </c>
    </row>
    <row r="7" spans="2:31">
      <c r="B7" s="10" t="s">
        <v>107</v>
      </c>
      <c r="C7" s="10" t="s">
        <v>32</v>
      </c>
      <c r="D7" s="10" t="s">
        <v>39</v>
      </c>
      <c r="E7" s="10">
        <v>9.5</v>
      </c>
      <c r="F7" s="10">
        <v>4</v>
      </c>
      <c r="G7" s="10">
        <v>8.5</v>
      </c>
      <c r="H7" s="10">
        <v>3.8</v>
      </c>
      <c r="I7" s="10">
        <v>7.4</v>
      </c>
      <c r="J7" s="10">
        <v>8</v>
      </c>
      <c r="K7" s="10">
        <v>8</v>
      </c>
      <c r="L7" s="10">
        <v>15</v>
      </c>
      <c r="M7" s="10">
        <v>8.8</v>
      </c>
      <c r="N7" s="10">
        <v>6</v>
      </c>
      <c r="O7" s="10">
        <v>3.6</v>
      </c>
      <c r="P7" s="10">
        <v>82.6</v>
      </c>
      <c r="R7" s="10" t="s">
        <v>84</v>
      </c>
      <c r="S7" s="10" t="s">
        <v>84</v>
      </c>
      <c r="T7" s="10" t="s">
        <v>86</v>
      </c>
      <c r="U7" s="10">
        <v>6</v>
      </c>
      <c r="V7" s="10">
        <v>9</v>
      </c>
      <c r="W7" s="10">
        <v>10</v>
      </c>
      <c r="X7" s="10">
        <v>15</v>
      </c>
      <c r="Y7" s="10">
        <v>9</v>
      </c>
      <c r="Z7" s="10">
        <v>27</v>
      </c>
      <c r="AA7" s="10">
        <v>9</v>
      </c>
      <c r="AB7" s="10">
        <v>36</v>
      </c>
      <c r="AC7" s="10">
        <v>5</v>
      </c>
      <c r="AD7" s="10">
        <v>92</v>
      </c>
      <c r="AE7" s="10" t="s">
        <v>84</v>
      </c>
    </row>
    <row r="8" spans="2:31">
      <c r="B8" s="10" t="s">
        <v>110</v>
      </c>
      <c r="C8" s="10" t="s">
        <v>45</v>
      </c>
      <c r="D8" s="10" t="s">
        <v>39</v>
      </c>
      <c r="E8" s="10">
        <v>9.9</v>
      </c>
      <c r="F8" s="10">
        <v>4.8</v>
      </c>
      <c r="G8" s="10">
        <v>9.8</v>
      </c>
      <c r="H8" s="10">
        <v>4.6</v>
      </c>
      <c r="I8" s="10">
        <v>9.8</v>
      </c>
      <c r="J8" s="10">
        <v>9.6</v>
      </c>
      <c r="K8" s="10">
        <v>9.5</v>
      </c>
      <c r="L8" s="10">
        <v>19</v>
      </c>
      <c r="M8" s="10">
        <v>9.5</v>
      </c>
      <c r="N8" s="10">
        <v>9.8</v>
      </c>
      <c r="O8" s="10">
        <v>4.7</v>
      </c>
      <c r="P8" s="10">
        <v>101</v>
      </c>
      <c r="R8" s="10" t="s">
        <v>84</v>
      </c>
      <c r="S8" s="10" t="s">
        <v>84</v>
      </c>
      <c r="T8" s="10" t="s">
        <v>90</v>
      </c>
      <c r="U8" s="10">
        <v>7</v>
      </c>
      <c r="V8" s="10">
        <v>10.5</v>
      </c>
      <c r="W8" s="10">
        <v>10</v>
      </c>
      <c r="X8" s="10">
        <v>15</v>
      </c>
      <c r="Y8" s="10">
        <v>10</v>
      </c>
      <c r="Z8" s="10">
        <v>30</v>
      </c>
      <c r="AA8" s="10">
        <v>8</v>
      </c>
      <c r="AB8" s="10">
        <v>32</v>
      </c>
      <c r="AC8" s="10">
        <v>5</v>
      </c>
      <c r="AD8" s="10">
        <v>92.5</v>
      </c>
      <c r="AE8" s="10" t="s">
        <v>84</v>
      </c>
    </row>
    <row r="9" spans="2:31">
      <c r="B9" s="10" t="s">
        <v>113</v>
      </c>
      <c r="C9" s="10" t="s">
        <v>40</v>
      </c>
      <c r="D9" s="10" t="s">
        <v>39</v>
      </c>
      <c r="E9" s="10">
        <v>10</v>
      </c>
      <c r="F9" s="10">
        <v>5</v>
      </c>
      <c r="G9" s="10">
        <v>9.2</v>
      </c>
      <c r="H9" s="10">
        <v>4</v>
      </c>
      <c r="I9" s="10">
        <v>9.5</v>
      </c>
      <c r="J9" s="10">
        <v>9.4</v>
      </c>
      <c r="K9" s="10">
        <v>9.9</v>
      </c>
      <c r="L9" s="10">
        <v>18.6</v>
      </c>
      <c r="M9" s="10">
        <v>8.2</v>
      </c>
      <c r="N9" s="10">
        <v>9.4</v>
      </c>
      <c r="O9" s="10">
        <v>4.4</v>
      </c>
      <c r="P9" s="10">
        <v>97.6</v>
      </c>
      <c r="R9" s="10" t="s">
        <v>107</v>
      </c>
      <c r="S9" s="10" t="s">
        <v>32</v>
      </c>
      <c r="T9" s="10" t="s">
        <v>31</v>
      </c>
      <c r="U9" s="10">
        <v>7</v>
      </c>
      <c r="V9" s="10">
        <v>10.5</v>
      </c>
      <c r="W9" s="10">
        <v>8</v>
      </c>
      <c r="X9" s="10">
        <v>12</v>
      </c>
      <c r="Y9" s="10">
        <v>7</v>
      </c>
      <c r="Z9" s="10">
        <v>21</v>
      </c>
      <c r="AA9" s="10">
        <v>8</v>
      </c>
      <c r="AB9" s="10">
        <v>32</v>
      </c>
      <c r="AC9" s="10">
        <v>4</v>
      </c>
      <c r="AD9" s="10">
        <v>79.5</v>
      </c>
      <c r="AE9" s="10">
        <v>81.2</v>
      </c>
    </row>
    <row r="10" spans="2:31">
      <c r="B10" s="10" t="s">
        <v>117</v>
      </c>
      <c r="C10" s="10" t="s">
        <v>35</v>
      </c>
      <c r="D10" s="10" t="s">
        <v>39</v>
      </c>
      <c r="E10" s="10">
        <v>10</v>
      </c>
      <c r="F10" s="10">
        <v>5</v>
      </c>
      <c r="G10" s="10">
        <v>9</v>
      </c>
      <c r="H10" s="10">
        <v>3.7</v>
      </c>
      <c r="I10" s="10">
        <v>8.9</v>
      </c>
      <c r="J10" s="10">
        <v>9</v>
      </c>
      <c r="K10" s="10">
        <v>8.8</v>
      </c>
      <c r="L10" s="10">
        <v>18.2</v>
      </c>
      <c r="M10" s="10">
        <v>9</v>
      </c>
      <c r="N10" s="10">
        <v>8.9</v>
      </c>
      <c r="O10" s="10">
        <v>1</v>
      </c>
      <c r="P10" s="10">
        <v>91.5</v>
      </c>
      <c r="R10" s="10" t="s">
        <v>84</v>
      </c>
      <c r="S10" s="10" t="s">
        <v>84</v>
      </c>
      <c r="T10" s="10" t="s">
        <v>30</v>
      </c>
      <c r="U10" s="10">
        <v>7</v>
      </c>
      <c r="V10" s="10">
        <v>10.5</v>
      </c>
      <c r="W10" s="10">
        <v>10</v>
      </c>
      <c r="X10" s="10">
        <v>15</v>
      </c>
      <c r="Y10" s="10">
        <v>9</v>
      </c>
      <c r="Z10" s="10">
        <v>27</v>
      </c>
      <c r="AA10" s="10">
        <v>8</v>
      </c>
      <c r="AB10" s="10">
        <v>32</v>
      </c>
      <c r="AC10" s="10">
        <v>4</v>
      </c>
      <c r="AD10" s="10">
        <v>88.5</v>
      </c>
      <c r="AE10" s="10" t="s">
        <v>84</v>
      </c>
    </row>
    <row r="11" spans="2:31">
      <c r="R11" s="10" t="s">
        <v>84</v>
      </c>
      <c r="S11" s="10" t="s">
        <v>84</v>
      </c>
      <c r="T11" s="10" t="s">
        <v>86</v>
      </c>
      <c r="U11" s="10">
        <v>7</v>
      </c>
      <c r="V11" s="10">
        <v>10.5</v>
      </c>
      <c r="W11" s="10">
        <v>8</v>
      </c>
      <c r="X11" s="10">
        <v>12</v>
      </c>
      <c r="Y11" s="10">
        <v>8</v>
      </c>
      <c r="Z11" s="10">
        <v>24</v>
      </c>
      <c r="AA11" s="10">
        <v>6</v>
      </c>
      <c r="AB11" s="10">
        <v>24</v>
      </c>
      <c r="AC11" s="10">
        <v>5</v>
      </c>
      <c r="AD11" s="10">
        <v>75.5</v>
      </c>
      <c r="AE11" s="10" t="s">
        <v>84</v>
      </c>
    </row>
    <row r="12" spans="2:31">
      <c r="R12" s="10" t="s">
        <v>110</v>
      </c>
      <c r="S12" s="10" t="s">
        <v>45</v>
      </c>
      <c r="T12" s="10" t="s">
        <v>31</v>
      </c>
      <c r="U12" s="10">
        <v>9</v>
      </c>
      <c r="V12" s="10">
        <v>13.5</v>
      </c>
      <c r="W12" s="10">
        <v>10</v>
      </c>
      <c r="X12" s="10">
        <v>15</v>
      </c>
      <c r="Y12" s="10">
        <v>10</v>
      </c>
      <c r="Z12" s="10">
        <v>30</v>
      </c>
      <c r="AA12" s="10">
        <v>9</v>
      </c>
      <c r="AB12" s="10">
        <v>36</v>
      </c>
      <c r="AC12" s="10">
        <v>5</v>
      </c>
      <c r="AD12" s="10">
        <v>99.5</v>
      </c>
      <c r="AE12" s="10">
        <v>91.7</v>
      </c>
    </row>
    <row r="13" spans="2:31">
      <c r="R13" s="10" t="s">
        <v>84</v>
      </c>
      <c r="S13" s="10" t="s">
        <v>84</v>
      </c>
      <c r="T13" s="10" t="s">
        <v>30</v>
      </c>
      <c r="U13" s="10">
        <v>8</v>
      </c>
      <c r="V13" s="10">
        <v>12</v>
      </c>
      <c r="W13" s="10">
        <v>8</v>
      </c>
      <c r="X13" s="10">
        <v>12</v>
      </c>
      <c r="Y13" s="10">
        <v>9</v>
      </c>
      <c r="Z13" s="10">
        <v>27</v>
      </c>
      <c r="AA13" s="10">
        <v>6</v>
      </c>
      <c r="AB13" s="10">
        <v>24</v>
      </c>
      <c r="AC13" s="10">
        <v>4</v>
      </c>
      <c r="AD13" s="10">
        <v>79</v>
      </c>
      <c r="AE13" s="10" t="s">
        <v>84</v>
      </c>
    </row>
    <row r="14" spans="2:31">
      <c r="R14" s="10" t="s">
        <v>84</v>
      </c>
      <c r="S14" s="10" t="s">
        <v>84</v>
      </c>
      <c r="T14" s="10" t="s">
        <v>86</v>
      </c>
      <c r="U14" s="10">
        <v>8</v>
      </c>
      <c r="V14" s="10">
        <v>12</v>
      </c>
      <c r="W14" s="10">
        <v>9</v>
      </c>
      <c r="X14" s="10">
        <v>13.5</v>
      </c>
      <c r="Y14" s="10">
        <v>10</v>
      </c>
      <c r="Z14" s="10">
        <v>30</v>
      </c>
      <c r="AA14" s="10">
        <v>9</v>
      </c>
      <c r="AB14" s="10">
        <v>36</v>
      </c>
      <c r="AC14" s="10">
        <v>5</v>
      </c>
      <c r="AD14" s="10">
        <v>96.5</v>
      </c>
      <c r="AE14" s="10" t="s">
        <v>84</v>
      </c>
    </row>
    <row r="15" spans="2:31">
      <c r="R15" s="10" t="s">
        <v>113</v>
      </c>
      <c r="S15" s="10" t="s">
        <v>40</v>
      </c>
      <c r="T15" s="10" t="s">
        <v>31</v>
      </c>
      <c r="U15" s="10">
        <v>9</v>
      </c>
      <c r="V15" s="10">
        <v>13.5</v>
      </c>
      <c r="W15" s="10">
        <v>9</v>
      </c>
      <c r="X15" s="10">
        <v>13.5</v>
      </c>
      <c r="Y15" s="10">
        <v>9</v>
      </c>
      <c r="Z15" s="10">
        <v>27</v>
      </c>
      <c r="AA15" s="10">
        <v>9</v>
      </c>
      <c r="AB15" s="10">
        <v>36</v>
      </c>
      <c r="AC15" s="10">
        <v>4</v>
      </c>
      <c r="AD15" s="10">
        <v>94</v>
      </c>
      <c r="AE15" s="10">
        <v>90.7</v>
      </c>
    </row>
    <row r="16" spans="2:31">
      <c r="R16" s="10" t="s">
        <v>84</v>
      </c>
      <c r="S16" s="10" t="s">
        <v>84</v>
      </c>
      <c r="T16" s="10" t="s">
        <v>30</v>
      </c>
      <c r="U16" s="10">
        <v>7</v>
      </c>
      <c r="V16" s="10">
        <v>10.5</v>
      </c>
      <c r="W16" s="10">
        <v>9</v>
      </c>
      <c r="X16" s="10">
        <v>13.5</v>
      </c>
      <c r="Y16" s="10">
        <v>9</v>
      </c>
      <c r="Z16" s="10">
        <v>27</v>
      </c>
      <c r="AA16" s="10">
        <v>7</v>
      </c>
      <c r="AB16" s="10">
        <v>28</v>
      </c>
      <c r="AC16" s="10">
        <v>4</v>
      </c>
      <c r="AD16" s="10">
        <v>83</v>
      </c>
      <c r="AE16" s="10" t="s">
        <v>84</v>
      </c>
    </row>
    <row r="17" spans="18:31">
      <c r="R17" s="10" t="s">
        <v>84</v>
      </c>
      <c r="S17" s="10" t="s">
        <v>84</v>
      </c>
      <c r="T17" s="10" t="s">
        <v>86</v>
      </c>
      <c r="U17" s="10">
        <v>8</v>
      </c>
      <c r="V17" s="10">
        <v>12</v>
      </c>
      <c r="W17" s="10">
        <v>8</v>
      </c>
      <c r="X17" s="10">
        <v>12</v>
      </c>
      <c r="Y17" s="10">
        <v>10</v>
      </c>
      <c r="Z17" s="10">
        <v>30</v>
      </c>
      <c r="AA17" s="10">
        <v>9</v>
      </c>
      <c r="AB17" s="10">
        <v>36</v>
      </c>
      <c r="AC17" s="10">
        <v>5</v>
      </c>
      <c r="AD17" s="10">
        <v>95</v>
      </c>
      <c r="AE17" s="10" t="s">
        <v>84</v>
      </c>
    </row>
    <row r="18" spans="18:31">
      <c r="R18" s="10" t="s">
        <v>117</v>
      </c>
      <c r="S18" s="10" t="s">
        <v>35</v>
      </c>
      <c r="T18" s="10" t="s">
        <v>31</v>
      </c>
      <c r="U18" s="10">
        <v>9</v>
      </c>
      <c r="V18" s="10">
        <v>13.5</v>
      </c>
      <c r="W18" s="10">
        <v>8</v>
      </c>
      <c r="X18" s="10">
        <v>12</v>
      </c>
      <c r="Y18" s="10">
        <v>9</v>
      </c>
      <c r="Z18" s="10">
        <v>27</v>
      </c>
      <c r="AA18" s="10">
        <v>10</v>
      </c>
      <c r="AB18" s="10">
        <v>40</v>
      </c>
      <c r="AC18" s="10">
        <v>2</v>
      </c>
      <c r="AD18" s="10">
        <v>94.5</v>
      </c>
      <c r="AE18" s="10">
        <v>87</v>
      </c>
    </row>
    <row r="19" spans="18:31">
      <c r="R19" s="10" t="s">
        <v>84</v>
      </c>
      <c r="S19" s="10" t="s">
        <v>84</v>
      </c>
      <c r="T19" s="10" t="s">
        <v>30</v>
      </c>
      <c r="U19" s="10">
        <v>9</v>
      </c>
      <c r="V19" s="10">
        <v>13.5</v>
      </c>
      <c r="W19" s="10">
        <v>7</v>
      </c>
      <c r="X19" s="10">
        <v>10.5</v>
      </c>
      <c r="Y19" s="10">
        <v>8</v>
      </c>
      <c r="Z19" s="10">
        <v>24</v>
      </c>
      <c r="AA19" s="10">
        <v>10</v>
      </c>
      <c r="AB19" s="10">
        <v>40</v>
      </c>
      <c r="AC19" s="10">
        <v>1</v>
      </c>
      <c r="AD19" s="10">
        <v>89</v>
      </c>
      <c r="AE19" s="10" t="s">
        <v>84</v>
      </c>
    </row>
    <row r="20" spans="18:31">
      <c r="R20" s="10" t="s">
        <v>84</v>
      </c>
      <c r="S20" s="10" t="s">
        <v>84</v>
      </c>
      <c r="T20" s="10" t="s">
        <v>86</v>
      </c>
      <c r="U20" s="10">
        <v>8</v>
      </c>
      <c r="V20" s="10">
        <v>12</v>
      </c>
      <c r="W20" s="10">
        <v>7</v>
      </c>
      <c r="X20" s="10">
        <v>10.5</v>
      </c>
      <c r="Y20" s="10">
        <v>7</v>
      </c>
      <c r="Z20" s="10">
        <v>21</v>
      </c>
      <c r="AA20" s="10">
        <v>8</v>
      </c>
      <c r="AB20" s="10">
        <v>32</v>
      </c>
      <c r="AC20" s="10">
        <v>2</v>
      </c>
      <c r="AD20" s="10">
        <v>77.5</v>
      </c>
      <c r="AE20" s="10" t="s">
        <v>84</v>
      </c>
    </row>
  </sheetData>
  <mergeCells count="19">
    <mergeCell ref="B2:P2"/>
    <mergeCell ref="R2:AE2"/>
    <mergeCell ref="D5:O5"/>
    <mergeCell ref="D6:O6"/>
    <mergeCell ref="R4:R8"/>
    <mergeCell ref="R9:R11"/>
    <mergeCell ref="R12:R14"/>
    <mergeCell ref="R15:R17"/>
    <mergeCell ref="R18:R20"/>
    <mergeCell ref="S4:S8"/>
    <mergeCell ref="S9:S11"/>
    <mergeCell ref="S12:S14"/>
    <mergeCell ref="S15:S17"/>
    <mergeCell ref="S18:S20"/>
    <mergeCell ref="AE4:AE8"/>
    <mergeCell ref="AE9:AE11"/>
    <mergeCell ref="AE12:AE14"/>
    <mergeCell ref="AE15:AE17"/>
    <mergeCell ref="AE18:AE20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R7"/>
  <sheetViews>
    <sheetView workbookViewId="0">
      <selection activeCell="A1" sqref="A1"/>
    </sheetView>
  </sheetViews>
  <sheetFormatPr defaultColWidth="9" defaultRowHeight="16.5" outlineLevelRow="6"/>
  <cols>
    <col min="1" max="1" width="9" style="5"/>
    <col min="2" max="2" width="6.25" style="5" customWidth="1"/>
    <col min="3" max="3" width="14.375" style="5" customWidth="1"/>
    <col min="4" max="4" width="3.625" style="5" customWidth="1"/>
    <col min="5" max="5" width="52.75" style="5" customWidth="1"/>
    <col min="6" max="6" width="20.5" style="5" customWidth="1"/>
    <col min="7" max="7" width="3.5" style="5" customWidth="1"/>
    <col min="8" max="8" width="6.625" style="5" customWidth="1"/>
    <col min="9" max="9" width="16.375" style="5" customWidth="1"/>
    <col min="10" max="10" width="3.5" style="5" customWidth="1"/>
    <col min="11" max="11" width="6.75" style="5" customWidth="1"/>
    <col min="12" max="12" width="11.375" style="5" customWidth="1"/>
    <col min="13" max="13" width="11.125" style="5" customWidth="1"/>
    <col min="14" max="14" width="10.375" style="5" customWidth="1"/>
    <col min="15" max="15" width="11.25" style="5" customWidth="1"/>
    <col min="16" max="16" width="24.75" style="5" customWidth="1"/>
    <col min="17" max="17" width="10.25" style="5" customWidth="1"/>
    <col min="18" max="18" width="4.875" style="5" customWidth="1"/>
    <col min="19" max="16384" width="9" style="5"/>
  </cols>
  <sheetData>
    <row r="2" spans="2:18">
      <c r="B2" s="11" t="s">
        <v>59</v>
      </c>
      <c r="C2" s="12"/>
      <c r="D2" s="12"/>
      <c r="E2" s="13" t="s">
        <v>22</v>
      </c>
      <c r="F2" s="12" t="s">
        <v>127</v>
      </c>
      <c r="G2" s="12"/>
      <c r="H2" s="12"/>
      <c r="I2" s="12" t="s">
        <v>128</v>
      </c>
      <c r="J2" s="12"/>
      <c r="K2" s="12"/>
      <c r="L2" s="14" t="s">
        <v>129</v>
      </c>
      <c r="M2" s="14" t="s">
        <v>130</v>
      </c>
      <c r="N2" s="14" t="s">
        <v>131</v>
      </c>
      <c r="O2" s="14" t="s">
        <v>132</v>
      </c>
      <c r="P2" s="12" t="s">
        <v>25</v>
      </c>
      <c r="Q2" s="12" t="s">
        <v>95</v>
      </c>
      <c r="R2" s="15" t="s">
        <v>56</v>
      </c>
    </row>
    <row r="3" spans="2:18">
      <c r="B3" s="16" t="s">
        <v>20</v>
      </c>
      <c r="C3" s="9" t="s">
        <v>21</v>
      </c>
      <c r="D3" s="9" t="s">
        <v>98</v>
      </c>
      <c r="E3" s="17"/>
      <c r="F3" s="9" t="s">
        <v>21</v>
      </c>
      <c r="G3" s="9" t="s">
        <v>98</v>
      </c>
      <c r="H3" s="9" t="s">
        <v>133</v>
      </c>
      <c r="I3" s="9" t="s">
        <v>21</v>
      </c>
      <c r="J3" s="9" t="s">
        <v>98</v>
      </c>
      <c r="K3" s="9" t="s">
        <v>133</v>
      </c>
      <c r="L3" s="9"/>
      <c r="M3" s="9"/>
      <c r="N3" s="9"/>
      <c r="O3" s="9"/>
      <c r="P3" s="9"/>
      <c r="Q3" s="9"/>
      <c r="R3" s="18"/>
    </row>
    <row r="4" spans="2:18">
      <c r="B4" s="16" t="s">
        <v>134</v>
      </c>
      <c r="C4" s="9" t="s">
        <v>37</v>
      </c>
      <c r="D4" s="9">
        <v>4</v>
      </c>
      <c r="E4" s="9" t="s">
        <v>135</v>
      </c>
      <c r="F4" s="9" t="s">
        <v>39</v>
      </c>
      <c r="G4" s="9">
        <v>67</v>
      </c>
      <c r="H4" s="9">
        <v>12.1</v>
      </c>
      <c r="I4" s="9" t="s">
        <v>42</v>
      </c>
      <c r="J4" s="9">
        <v>80</v>
      </c>
      <c r="K4" s="9">
        <v>14.8</v>
      </c>
      <c r="L4" s="9">
        <f>(H4+K4)/2</f>
        <v>13.45</v>
      </c>
      <c r="M4" s="9">
        <f>ROUND(L4,1)</f>
        <v>13.5</v>
      </c>
      <c r="N4" s="9">
        <v>12.15</v>
      </c>
      <c r="O4" s="9">
        <f>ROUND(N4,1)</f>
        <v>12.2</v>
      </c>
      <c r="P4" s="19">
        <v>13.2</v>
      </c>
      <c r="Q4" s="20">
        <f>P4/108</f>
        <v>0.122222222222222</v>
      </c>
      <c r="R4" s="21">
        <f>RANK(P4,$P$4:$P$7)</f>
        <v>4</v>
      </c>
    </row>
    <row r="5" spans="2:18">
      <c r="B5" s="16" t="s">
        <v>136</v>
      </c>
      <c r="C5" s="9" t="s">
        <v>40</v>
      </c>
      <c r="D5" s="9">
        <v>13</v>
      </c>
      <c r="E5" s="9" t="s">
        <v>137</v>
      </c>
      <c r="F5" s="9"/>
      <c r="G5" s="9"/>
      <c r="H5" s="9">
        <v>98.8</v>
      </c>
      <c r="I5" s="9"/>
      <c r="J5" s="9"/>
      <c r="K5" s="9">
        <v>100</v>
      </c>
      <c r="L5" s="9">
        <f>(H5+K5)/2</f>
        <v>99.4</v>
      </c>
      <c r="M5" s="9">
        <f>ROUND(L5,1)</f>
        <v>99.4</v>
      </c>
      <c r="N5" s="9">
        <v>91.53</v>
      </c>
      <c r="O5" s="9">
        <f>ROUND(N5,1)</f>
        <v>91.5</v>
      </c>
      <c r="P5" s="19">
        <v>97.4</v>
      </c>
      <c r="Q5" s="20">
        <f>P5/108</f>
        <v>0.901851851851852</v>
      </c>
      <c r="R5" s="21">
        <f>RANK(P5,$P$4:$P$7)</f>
        <v>1</v>
      </c>
    </row>
    <row r="6" spans="2:18">
      <c r="B6" s="16" t="s">
        <v>138</v>
      </c>
      <c r="C6" s="9" t="s">
        <v>47</v>
      </c>
      <c r="D6" s="9">
        <v>38</v>
      </c>
      <c r="E6" s="9" t="s">
        <v>139</v>
      </c>
      <c r="F6" s="9"/>
      <c r="G6" s="9"/>
      <c r="H6" s="9">
        <v>99.4</v>
      </c>
      <c r="I6" s="9"/>
      <c r="J6" s="9"/>
      <c r="K6" s="9">
        <v>99.5</v>
      </c>
      <c r="L6" s="9">
        <f>(H6+K6)/2</f>
        <v>99.45</v>
      </c>
      <c r="M6" s="9">
        <f>ROUND(L6,1)</f>
        <v>99.5</v>
      </c>
      <c r="N6" s="9">
        <v>88.2</v>
      </c>
      <c r="O6" s="9">
        <f>ROUND(N6,1)</f>
        <v>88.2</v>
      </c>
      <c r="P6" s="19">
        <v>96.7</v>
      </c>
      <c r="Q6" s="20">
        <f>P6/108</f>
        <v>0.89537037037037</v>
      </c>
      <c r="R6" s="21">
        <f>RANK(P6,$P$4:$P$7)</f>
        <v>2</v>
      </c>
    </row>
    <row r="7" ht="17.25" spans="2:18">
      <c r="B7" s="22" t="s">
        <v>140</v>
      </c>
      <c r="C7" s="23" t="s">
        <v>45</v>
      </c>
      <c r="D7" s="23">
        <v>249</v>
      </c>
      <c r="E7" s="23" t="s">
        <v>141</v>
      </c>
      <c r="F7" s="23"/>
      <c r="G7" s="23"/>
      <c r="H7" s="23">
        <v>95.7</v>
      </c>
      <c r="I7" s="23"/>
      <c r="J7" s="23"/>
      <c r="K7" s="23">
        <v>99.6</v>
      </c>
      <c r="L7" s="23">
        <f>(H7+K7)/2</f>
        <v>97.65</v>
      </c>
      <c r="M7" s="23">
        <f>ROUND(L7,1)</f>
        <v>97.7</v>
      </c>
      <c r="N7" s="23">
        <v>88.59</v>
      </c>
      <c r="O7" s="23">
        <f>ROUND(N7,1)</f>
        <v>88.6</v>
      </c>
      <c r="P7" s="24">
        <v>95.4</v>
      </c>
      <c r="Q7" s="25">
        <f>P7/108</f>
        <v>0.883333333333333</v>
      </c>
      <c r="R7" s="26">
        <f>RANK(P7,$P$4:$P$7)</f>
        <v>3</v>
      </c>
    </row>
  </sheetData>
  <mergeCells count="15">
    <mergeCell ref="B2:D2"/>
    <mergeCell ref="F2:H2"/>
    <mergeCell ref="I2:K2"/>
    <mergeCell ref="E2:E3"/>
    <mergeCell ref="F4:F7"/>
    <mergeCell ref="G4:G7"/>
    <mergeCell ref="I4:I7"/>
    <mergeCell ref="J4:J7"/>
    <mergeCell ref="L2:L3"/>
    <mergeCell ref="M2:M3"/>
    <mergeCell ref="N2:N3"/>
    <mergeCell ref="O2:O3"/>
    <mergeCell ref="P2:P3"/>
    <mergeCell ref="Q2:Q3"/>
    <mergeCell ref="R2:R3"/>
  </mergeCells>
  <conditionalFormatting sqref="P4:P7">
    <cfRule type="dataBar" priority="1">
      <dataBar>
        <cfvo type="num" val="0"/>
        <cfvo type="num" val="108"/>
        <color rgb="FF638EC6"/>
      </dataBar>
      <extLst>
        <ext xmlns:x14="http://schemas.microsoft.com/office/spreadsheetml/2009/9/main" uri="{B025F937-C7B1-47D3-B67F-A62EFF666E3E}">
          <x14:id>{eaa62ca2-c6f4-482d-9c0d-fddef2c4ce43}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{f40575da-12d7-49f7-9a9f-e31cbb8960f3}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aa62ca2-c6f4-482d-9c0d-fddef2c4ce43}">
            <x14:dataBar minLength="0" maxLength="100" gradient="0">
              <x14:cfvo type="num">
                <xm:f>0</xm:f>
              </x14:cfvo>
              <x14:cfvo type="num">
                <xm:f>108</xm:f>
              </x14:cfvo>
              <x14:negativeFillColor rgb="FFFF0000"/>
              <x14:axisColor rgb="FF000000"/>
            </x14:dataBar>
          </x14:cfRule>
          <x14:cfRule type="dataBar" id="{f40575da-12d7-49f7-9a9f-e31cbb8960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P4:P7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G23"/>
  <sheetViews>
    <sheetView workbookViewId="0">
      <selection activeCell="A1" sqref="A1"/>
    </sheetView>
  </sheetViews>
  <sheetFormatPr defaultColWidth="9" defaultRowHeight="16.5"/>
  <cols>
    <col min="1" max="1" width="9" style="5"/>
    <col min="2" max="2" width="6.375" style="5" customWidth="1"/>
    <col min="3" max="3" width="13.125" style="5" customWidth="1"/>
    <col min="4" max="4" width="11.375" style="5" customWidth="1"/>
    <col min="5" max="15" width="6.375" style="5" customWidth="1"/>
    <col min="16" max="16" width="5.5" style="5" customWidth="1"/>
    <col min="17" max="17" width="11.375" style="5" customWidth="1"/>
    <col min="18" max="18" width="9" style="5"/>
    <col min="19" max="19" width="6.375" style="5" customWidth="1"/>
    <col min="20" max="20" width="13.125" style="5" customWidth="1"/>
    <col min="21" max="21" width="11.625" style="5" customWidth="1"/>
    <col min="22" max="22" width="6.375" style="5" customWidth="1"/>
    <col min="23" max="23" width="14.75" style="5" customWidth="1"/>
    <col min="24" max="24" width="6.375" style="5" customWidth="1"/>
    <col min="25" max="25" width="14.75" style="5" customWidth="1"/>
    <col min="26" max="26" width="6.375" style="5" customWidth="1"/>
    <col min="27" max="27" width="13.125" style="5" customWidth="1"/>
    <col min="28" max="28" width="6.375" style="5" customWidth="1"/>
    <col min="29" max="29" width="13.125" style="5" customWidth="1"/>
    <col min="30" max="30" width="6.375" style="5" customWidth="1"/>
    <col min="31" max="31" width="15.25" style="5" customWidth="1"/>
    <col min="32" max="32" width="9.625" style="5" customWidth="1"/>
    <col min="33" max="33" width="11.375" style="5" customWidth="1"/>
    <col min="34" max="16384" width="9" style="5"/>
  </cols>
  <sheetData>
    <row r="2" spans="2:33">
      <c r="B2" s="6" t="s">
        <v>142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S2" s="9" t="s">
        <v>143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2:33">
      <c r="B3" s="10" t="s">
        <v>20</v>
      </c>
      <c r="C3" s="10" t="s">
        <v>59</v>
      </c>
      <c r="D3" s="10" t="s">
        <v>23</v>
      </c>
      <c r="E3" s="10" t="s">
        <v>60</v>
      </c>
      <c r="F3" s="10" t="s">
        <v>61</v>
      </c>
      <c r="G3" s="10" t="s">
        <v>62</v>
      </c>
      <c r="H3" s="10" t="s">
        <v>63</v>
      </c>
      <c r="I3" s="10" t="s">
        <v>64</v>
      </c>
      <c r="J3" s="10" t="s">
        <v>65</v>
      </c>
      <c r="K3" s="10" t="s">
        <v>66</v>
      </c>
      <c r="L3" s="10" t="s">
        <v>67</v>
      </c>
      <c r="M3" s="10" t="s">
        <v>68</v>
      </c>
      <c r="N3" s="10" t="s">
        <v>69</v>
      </c>
      <c r="O3" s="10" t="s">
        <v>70</v>
      </c>
      <c r="P3" s="10" t="s">
        <v>71</v>
      </c>
      <c r="Q3" s="10" t="s">
        <v>144</v>
      </c>
      <c r="S3" s="10" t="s">
        <v>20</v>
      </c>
      <c r="T3" s="10" t="s">
        <v>59</v>
      </c>
      <c r="U3" s="10" t="s">
        <v>72</v>
      </c>
      <c r="V3" s="10" t="s">
        <v>73</v>
      </c>
      <c r="W3" s="10" t="s">
        <v>74</v>
      </c>
      <c r="X3" s="10" t="s">
        <v>75</v>
      </c>
      <c r="Y3" s="10" t="s">
        <v>76</v>
      </c>
      <c r="Z3" s="10" t="s">
        <v>77</v>
      </c>
      <c r="AA3" s="10" t="s">
        <v>78</v>
      </c>
      <c r="AB3" s="10" t="s">
        <v>79</v>
      </c>
      <c r="AC3" s="10" t="s">
        <v>80</v>
      </c>
      <c r="AD3" s="10" t="s">
        <v>81</v>
      </c>
      <c r="AE3" s="10" t="s">
        <v>145</v>
      </c>
      <c r="AF3" s="10" t="s">
        <v>82</v>
      </c>
      <c r="AG3" s="10" t="s">
        <v>83</v>
      </c>
    </row>
    <row r="4" spans="2:33">
      <c r="B4" s="10" t="s">
        <v>134</v>
      </c>
      <c r="C4" s="10" t="s">
        <v>37</v>
      </c>
      <c r="D4" s="10" t="s">
        <v>39</v>
      </c>
      <c r="E4" s="10">
        <v>3</v>
      </c>
      <c r="F4" s="10">
        <v>1</v>
      </c>
      <c r="G4" s="10">
        <v>6</v>
      </c>
      <c r="H4" s="10">
        <v>0</v>
      </c>
      <c r="I4" s="10">
        <v>0</v>
      </c>
      <c r="J4" s="10">
        <v>1</v>
      </c>
      <c r="K4" s="10">
        <v>1</v>
      </c>
      <c r="L4" s="10">
        <v>0</v>
      </c>
      <c r="M4" s="10">
        <v>0</v>
      </c>
      <c r="N4" s="10">
        <v>0</v>
      </c>
      <c r="O4" s="10">
        <v>0.1</v>
      </c>
      <c r="P4" s="10">
        <v>12.1</v>
      </c>
      <c r="Q4" s="10">
        <v>13.5</v>
      </c>
      <c r="S4" s="10" t="s">
        <v>134</v>
      </c>
      <c r="T4" s="10" t="s">
        <v>37</v>
      </c>
      <c r="U4" s="10" t="s">
        <v>30</v>
      </c>
      <c r="V4" s="10">
        <v>4</v>
      </c>
      <c r="W4" s="10">
        <v>6</v>
      </c>
      <c r="X4" s="10">
        <v>1</v>
      </c>
      <c r="Y4" s="10">
        <v>1.5</v>
      </c>
      <c r="Z4" s="10">
        <v>1</v>
      </c>
      <c r="AA4" s="10">
        <v>3</v>
      </c>
      <c r="AB4" s="10">
        <v>1</v>
      </c>
      <c r="AC4" s="10">
        <v>4</v>
      </c>
      <c r="AD4" s="10">
        <v>0</v>
      </c>
      <c r="AE4" s="10">
        <v>0</v>
      </c>
      <c r="AF4" s="10">
        <v>14.5</v>
      </c>
      <c r="AG4" s="10">
        <v>12.2</v>
      </c>
    </row>
    <row r="5" spans="2:33">
      <c r="B5" s="10" t="s">
        <v>84</v>
      </c>
      <c r="C5" s="10" t="s">
        <v>84</v>
      </c>
      <c r="D5" s="10" t="s">
        <v>42</v>
      </c>
      <c r="E5" s="10">
        <v>5.8</v>
      </c>
      <c r="F5" s="10">
        <v>2.5</v>
      </c>
      <c r="G5" s="10">
        <v>4</v>
      </c>
      <c r="H5" s="10">
        <v>0.5</v>
      </c>
      <c r="I5" s="10">
        <v>0.2</v>
      </c>
      <c r="J5" s="10">
        <v>0.8</v>
      </c>
      <c r="K5" s="10">
        <v>0.5</v>
      </c>
      <c r="L5" s="10">
        <v>0.1</v>
      </c>
      <c r="M5" s="10">
        <v>0.1</v>
      </c>
      <c r="N5" s="10">
        <v>0.1</v>
      </c>
      <c r="O5" s="10">
        <v>0.2</v>
      </c>
      <c r="P5" s="10">
        <v>14.8</v>
      </c>
      <c r="Q5" s="10" t="s">
        <v>84</v>
      </c>
      <c r="S5" s="10" t="s">
        <v>84</v>
      </c>
      <c r="T5" s="10" t="s">
        <v>84</v>
      </c>
      <c r="U5" s="10" t="s">
        <v>31</v>
      </c>
      <c r="V5" s="10">
        <v>3</v>
      </c>
      <c r="W5" s="10">
        <v>4.5</v>
      </c>
      <c r="X5" s="10">
        <v>1</v>
      </c>
      <c r="Y5" s="10">
        <v>1.5</v>
      </c>
      <c r="Z5" s="10">
        <v>1</v>
      </c>
      <c r="AA5" s="10">
        <v>3</v>
      </c>
      <c r="AB5" s="10">
        <v>0</v>
      </c>
      <c r="AC5" s="10">
        <v>0</v>
      </c>
      <c r="AD5" s="10">
        <v>0</v>
      </c>
      <c r="AE5" s="10">
        <v>0</v>
      </c>
      <c r="AF5" s="10">
        <v>9</v>
      </c>
      <c r="AG5" s="10" t="s">
        <v>84</v>
      </c>
    </row>
    <row r="6" spans="2:33">
      <c r="B6" s="10" t="s">
        <v>136</v>
      </c>
      <c r="C6" s="10" t="s">
        <v>40</v>
      </c>
      <c r="D6" s="10" t="s">
        <v>39</v>
      </c>
      <c r="E6" s="10">
        <v>10</v>
      </c>
      <c r="F6" s="10">
        <v>4</v>
      </c>
      <c r="G6" s="10">
        <v>9.8</v>
      </c>
      <c r="H6" s="10">
        <v>4.8</v>
      </c>
      <c r="I6" s="10">
        <v>9.9</v>
      </c>
      <c r="J6" s="10">
        <v>8.5</v>
      </c>
      <c r="K6" s="10">
        <v>10</v>
      </c>
      <c r="L6" s="10">
        <v>18.5</v>
      </c>
      <c r="M6" s="10">
        <v>7</v>
      </c>
      <c r="N6" s="10">
        <v>9.3</v>
      </c>
      <c r="O6" s="10">
        <v>7</v>
      </c>
      <c r="P6" s="10">
        <v>98.8</v>
      </c>
      <c r="Q6" s="10">
        <v>99.4</v>
      </c>
      <c r="S6" s="10" t="s">
        <v>84</v>
      </c>
      <c r="T6" s="10" t="s">
        <v>84</v>
      </c>
      <c r="U6" s="10" t="s">
        <v>91</v>
      </c>
      <c r="V6" s="10">
        <v>1</v>
      </c>
      <c r="W6" s="10">
        <v>1.5</v>
      </c>
      <c r="X6" s="10">
        <v>1</v>
      </c>
      <c r="Y6" s="10">
        <v>1.5</v>
      </c>
      <c r="Z6" s="10">
        <v>1</v>
      </c>
      <c r="AA6" s="10">
        <v>3</v>
      </c>
      <c r="AB6" s="10">
        <v>1</v>
      </c>
      <c r="AC6" s="10">
        <v>4</v>
      </c>
      <c r="AD6" s="10">
        <v>3</v>
      </c>
      <c r="AE6" s="10">
        <v>4.8</v>
      </c>
      <c r="AF6" s="10">
        <v>14.8</v>
      </c>
      <c r="AG6" s="10" t="s">
        <v>84</v>
      </c>
    </row>
    <row r="7" spans="2:33">
      <c r="B7" s="10" t="s">
        <v>84</v>
      </c>
      <c r="C7" s="10" t="s">
        <v>84</v>
      </c>
      <c r="D7" s="10" t="s">
        <v>42</v>
      </c>
      <c r="E7" s="10">
        <v>9.8</v>
      </c>
      <c r="F7" s="10">
        <v>4.3</v>
      </c>
      <c r="G7" s="10">
        <v>9.9</v>
      </c>
      <c r="H7" s="10">
        <v>5</v>
      </c>
      <c r="I7" s="10">
        <v>9.9</v>
      </c>
      <c r="J7" s="10">
        <v>7.9</v>
      </c>
      <c r="K7" s="10">
        <v>9.9</v>
      </c>
      <c r="L7" s="10">
        <v>18.9</v>
      </c>
      <c r="M7" s="10">
        <v>7.2</v>
      </c>
      <c r="N7" s="10">
        <v>9.5</v>
      </c>
      <c r="O7" s="10">
        <v>7.7</v>
      </c>
      <c r="P7" s="10">
        <v>100</v>
      </c>
      <c r="Q7" s="10" t="s">
        <v>84</v>
      </c>
      <c r="S7" s="10" t="s">
        <v>84</v>
      </c>
      <c r="T7" s="10" t="s">
        <v>84</v>
      </c>
      <c r="U7" s="10" t="s">
        <v>86</v>
      </c>
      <c r="V7" s="10">
        <v>1</v>
      </c>
      <c r="W7" s="10">
        <v>1.5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1.5</v>
      </c>
      <c r="AG7" s="10" t="s">
        <v>84</v>
      </c>
    </row>
    <row r="8" spans="2:33">
      <c r="B8" s="10" t="s">
        <v>138</v>
      </c>
      <c r="C8" s="10" t="s">
        <v>47</v>
      </c>
      <c r="D8" s="10" t="s">
        <v>39</v>
      </c>
      <c r="E8" s="10">
        <v>10</v>
      </c>
      <c r="F8" s="10">
        <v>5</v>
      </c>
      <c r="G8" s="10">
        <v>9.6</v>
      </c>
      <c r="H8" s="10">
        <v>5</v>
      </c>
      <c r="I8" s="10">
        <v>10</v>
      </c>
      <c r="J8" s="10">
        <v>8.2</v>
      </c>
      <c r="K8" s="10">
        <v>9.8</v>
      </c>
      <c r="L8" s="10">
        <v>17.8</v>
      </c>
      <c r="M8" s="10">
        <v>8.8</v>
      </c>
      <c r="N8" s="10">
        <v>8.5</v>
      </c>
      <c r="O8" s="10">
        <v>6.7</v>
      </c>
      <c r="P8" s="10">
        <v>99.4</v>
      </c>
      <c r="Q8" s="10">
        <v>99.5</v>
      </c>
      <c r="S8" s="10" t="s">
        <v>84</v>
      </c>
      <c r="T8" s="10" t="s">
        <v>84</v>
      </c>
      <c r="U8" s="10" t="s">
        <v>90</v>
      </c>
      <c r="V8" s="10">
        <v>6</v>
      </c>
      <c r="W8" s="10">
        <v>9</v>
      </c>
      <c r="X8" s="10">
        <v>1</v>
      </c>
      <c r="Y8" s="10">
        <v>1.5</v>
      </c>
      <c r="Z8" s="10">
        <v>1</v>
      </c>
      <c r="AA8" s="10">
        <v>3</v>
      </c>
      <c r="AB8" s="10">
        <v>1</v>
      </c>
      <c r="AC8" s="10">
        <v>4</v>
      </c>
      <c r="AD8" s="10">
        <v>1</v>
      </c>
      <c r="AE8" s="10">
        <v>1.6</v>
      </c>
      <c r="AF8" s="10">
        <v>19.1</v>
      </c>
      <c r="AG8" s="10" t="s">
        <v>84</v>
      </c>
    </row>
    <row r="9" spans="2:33">
      <c r="B9" s="10" t="s">
        <v>84</v>
      </c>
      <c r="C9" s="10" t="s">
        <v>84</v>
      </c>
      <c r="D9" s="10" t="s">
        <v>42</v>
      </c>
      <c r="E9" s="10">
        <v>9.9</v>
      </c>
      <c r="F9" s="10">
        <v>5</v>
      </c>
      <c r="G9" s="10">
        <v>9.8</v>
      </c>
      <c r="H9" s="10">
        <v>4.8</v>
      </c>
      <c r="I9" s="10">
        <v>9.9</v>
      </c>
      <c r="J9" s="10">
        <v>8.8</v>
      </c>
      <c r="K9" s="10">
        <v>9.6</v>
      </c>
      <c r="L9" s="10">
        <v>19.4</v>
      </c>
      <c r="M9" s="10">
        <v>6.9</v>
      </c>
      <c r="N9" s="10">
        <v>9.3</v>
      </c>
      <c r="O9" s="10">
        <v>6.1</v>
      </c>
      <c r="P9" s="10">
        <v>99.5</v>
      </c>
      <c r="Q9" s="10" t="s">
        <v>84</v>
      </c>
      <c r="S9" s="10" t="s">
        <v>136</v>
      </c>
      <c r="T9" s="10" t="s">
        <v>40</v>
      </c>
      <c r="U9" s="10" t="s">
        <v>30</v>
      </c>
      <c r="V9" s="10">
        <v>10</v>
      </c>
      <c r="W9" s="10">
        <v>15</v>
      </c>
      <c r="X9" s="10">
        <v>9</v>
      </c>
      <c r="Y9" s="10">
        <v>13.5</v>
      </c>
      <c r="Z9" s="10">
        <v>8</v>
      </c>
      <c r="AA9" s="10">
        <v>24</v>
      </c>
      <c r="AB9" s="10">
        <v>7</v>
      </c>
      <c r="AC9" s="10">
        <v>28</v>
      </c>
      <c r="AD9" s="10">
        <v>5</v>
      </c>
      <c r="AE9" s="10">
        <v>8</v>
      </c>
      <c r="AF9" s="10">
        <v>88.5</v>
      </c>
      <c r="AG9" s="10">
        <v>91.5</v>
      </c>
    </row>
    <row r="10" spans="2:33">
      <c r="B10" s="10" t="s">
        <v>140</v>
      </c>
      <c r="C10" s="10" t="s">
        <v>45</v>
      </c>
      <c r="D10" s="10" t="s">
        <v>39</v>
      </c>
      <c r="E10" s="10">
        <v>9.8</v>
      </c>
      <c r="F10" s="10">
        <v>4.8</v>
      </c>
      <c r="G10" s="10">
        <v>8.5</v>
      </c>
      <c r="H10" s="10">
        <v>4</v>
      </c>
      <c r="I10" s="10">
        <v>9.7</v>
      </c>
      <c r="J10" s="10">
        <v>9.3</v>
      </c>
      <c r="K10" s="10">
        <v>9.6</v>
      </c>
      <c r="L10" s="10">
        <v>18</v>
      </c>
      <c r="M10" s="10">
        <v>9</v>
      </c>
      <c r="N10" s="10">
        <v>7</v>
      </c>
      <c r="O10" s="10">
        <v>6</v>
      </c>
      <c r="P10" s="10">
        <v>95.7</v>
      </c>
      <c r="Q10" s="10">
        <v>97.7</v>
      </c>
      <c r="S10" s="10" t="s">
        <v>84</v>
      </c>
      <c r="T10" s="10" t="s">
        <v>84</v>
      </c>
      <c r="U10" s="10" t="s">
        <v>31</v>
      </c>
      <c r="V10" s="10">
        <v>9</v>
      </c>
      <c r="W10" s="10">
        <v>13.5</v>
      </c>
      <c r="X10" s="10">
        <v>10</v>
      </c>
      <c r="Y10" s="10">
        <v>15</v>
      </c>
      <c r="Z10" s="10">
        <v>10</v>
      </c>
      <c r="AA10" s="10">
        <v>30</v>
      </c>
      <c r="AB10" s="10">
        <v>9</v>
      </c>
      <c r="AC10" s="10">
        <v>36</v>
      </c>
      <c r="AD10" s="10">
        <v>4</v>
      </c>
      <c r="AE10" s="10">
        <v>6.4</v>
      </c>
      <c r="AF10" s="10">
        <v>100.9</v>
      </c>
      <c r="AG10" s="10" t="s">
        <v>84</v>
      </c>
    </row>
    <row r="11" spans="2:33">
      <c r="B11" s="10" t="s">
        <v>84</v>
      </c>
      <c r="C11" s="10" t="s">
        <v>84</v>
      </c>
      <c r="D11" s="10" t="s">
        <v>42</v>
      </c>
      <c r="E11" s="10">
        <v>9.4</v>
      </c>
      <c r="F11" s="10">
        <v>4</v>
      </c>
      <c r="G11" s="10">
        <v>9.6</v>
      </c>
      <c r="H11" s="10">
        <v>4.7</v>
      </c>
      <c r="I11" s="10">
        <v>9.2</v>
      </c>
      <c r="J11" s="10">
        <v>9.4</v>
      </c>
      <c r="K11" s="10">
        <v>9.5</v>
      </c>
      <c r="L11" s="10">
        <v>19.3</v>
      </c>
      <c r="M11" s="10">
        <v>9.3</v>
      </c>
      <c r="N11" s="10">
        <v>8.4</v>
      </c>
      <c r="O11" s="10">
        <v>6.8</v>
      </c>
      <c r="P11" s="10">
        <v>99.6</v>
      </c>
      <c r="Q11" s="10" t="s">
        <v>84</v>
      </c>
      <c r="S11" s="10" t="s">
        <v>84</v>
      </c>
      <c r="T11" s="10" t="s">
        <v>84</v>
      </c>
      <c r="U11" s="10" t="s">
        <v>91</v>
      </c>
      <c r="V11" s="10">
        <v>7</v>
      </c>
      <c r="W11" s="10">
        <v>10.5</v>
      </c>
      <c r="X11" s="10">
        <v>8</v>
      </c>
      <c r="Y11" s="10">
        <v>12</v>
      </c>
      <c r="Z11" s="10">
        <v>8</v>
      </c>
      <c r="AA11" s="10">
        <v>24</v>
      </c>
      <c r="AB11" s="10">
        <v>7</v>
      </c>
      <c r="AC11" s="10">
        <v>28</v>
      </c>
      <c r="AD11" s="10">
        <v>3</v>
      </c>
      <c r="AE11" s="10">
        <v>4.8</v>
      </c>
      <c r="AF11" s="10">
        <v>79.3</v>
      </c>
      <c r="AG11" s="10" t="s">
        <v>84</v>
      </c>
    </row>
    <row r="12" spans="2:33">
      <c r="S12" s="10" t="s">
        <v>84</v>
      </c>
      <c r="T12" s="10" t="s">
        <v>84</v>
      </c>
      <c r="U12" s="10" t="s">
        <v>86</v>
      </c>
      <c r="V12" s="10">
        <v>9</v>
      </c>
      <c r="W12" s="10">
        <v>13.5</v>
      </c>
      <c r="X12" s="10">
        <v>9</v>
      </c>
      <c r="Y12" s="10">
        <v>13.5</v>
      </c>
      <c r="Z12" s="10">
        <v>10</v>
      </c>
      <c r="AA12" s="10">
        <v>30</v>
      </c>
      <c r="AB12" s="10">
        <v>7</v>
      </c>
      <c r="AC12" s="10">
        <v>28</v>
      </c>
      <c r="AD12" s="10">
        <v>5</v>
      </c>
      <c r="AE12" s="10">
        <v>8</v>
      </c>
      <c r="AF12" s="10">
        <v>93</v>
      </c>
      <c r="AG12" s="10" t="s">
        <v>84</v>
      </c>
    </row>
    <row r="13" spans="2:33">
      <c r="S13" s="10" t="s">
        <v>84</v>
      </c>
      <c r="T13" s="10" t="s">
        <v>84</v>
      </c>
      <c r="U13" s="10" t="s">
        <v>90</v>
      </c>
      <c r="V13" s="10">
        <v>9</v>
      </c>
      <c r="W13" s="10">
        <v>13.5</v>
      </c>
      <c r="X13" s="10">
        <v>10</v>
      </c>
      <c r="Y13" s="10">
        <v>15</v>
      </c>
      <c r="Z13" s="10">
        <v>10</v>
      </c>
      <c r="AA13" s="10">
        <v>30</v>
      </c>
      <c r="AB13" s="10">
        <v>7</v>
      </c>
      <c r="AC13" s="10">
        <v>28</v>
      </c>
      <c r="AD13" s="10">
        <v>5</v>
      </c>
      <c r="AE13" s="10">
        <v>8</v>
      </c>
      <c r="AF13" s="10">
        <v>94.5</v>
      </c>
      <c r="AG13" s="10" t="s">
        <v>84</v>
      </c>
    </row>
    <row r="14" spans="2:33">
      <c r="S14" s="10" t="s">
        <v>138</v>
      </c>
      <c r="T14" s="10" t="s">
        <v>47</v>
      </c>
      <c r="U14" s="10" t="s">
        <v>30</v>
      </c>
      <c r="V14" s="10">
        <v>10</v>
      </c>
      <c r="W14" s="10">
        <v>15</v>
      </c>
      <c r="X14" s="10">
        <v>9</v>
      </c>
      <c r="Y14" s="10">
        <v>13.5</v>
      </c>
      <c r="Z14" s="10">
        <v>10</v>
      </c>
      <c r="AA14" s="10">
        <v>30</v>
      </c>
      <c r="AB14" s="10">
        <v>7</v>
      </c>
      <c r="AC14" s="10">
        <v>28</v>
      </c>
      <c r="AD14" s="10">
        <v>2</v>
      </c>
      <c r="AE14" s="10">
        <v>3.2</v>
      </c>
      <c r="AF14" s="10">
        <v>89.7</v>
      </c>
      <c r="AG14" s="10">
        <v>88.2</v>
      </c>
    </row>
    <row r="15" spans="2:33">
      <c r="S15" s="10" t="s">
        <v>84</v>
      </c>
      <c r="T15" s="10" t="s">
        <v>84</v>
      </c>
      <c r="U15" s="10" t="s">
        <v>31</v>
      </c>
      <c r="V15" s="10">
        <v>10</v>
      </c>
      <c r="W15" s="10">
        <v>15</v>
      </c>
      <c r="X15" s="10">
        <v>10</v>
      </c>
      <c r="Y15" s="10">
        <v>15</v>
      </c>
      <c r="Z15" s="10">
        <v>9</v>
      </c>
      <c r="AA15" s="10">
        <v>27</v>
      </c>
      <c r="AB15" s="10">
        <v>8</v>
      </c>
      <c r="AC15" s="10">
        <v>32</v>
      </c>
      <c r="AD15" s="10">
        <v>4</v>
      </c>
      <c r="AE15" s="10">
        <v>6.4</v>
      </c>
      <c r="AF15" s="10">
        <v>95.4</v>
      </c>
      <c r="AG15" s="10" t="s">
        <v>84</v>
      </c>
    </row>
    <row r="16" spans="2:33">
      <c r="S16" s="10" t="s">
        <v>84</v>
      </c>
      <c r="T16" s="10" t="s">
        <v>84</v>
      </c>
      <c r="U16" s="10" t="s">
        <v>91</v>
      </c>
      <c r="V16" s="10">
        <v>8</v>
      </c>
      <c r="W16" s="10">
        <v>12</v>
      </c>
      <c r="X16" s="10">
        <v>6</v>
      </c>
      <c r="Y16" s="10">
        <v>9</v>
      </c>
      <c r="Z16" s="10">
        <v>9</v>
      </c>
      <c r="AA16" s="10">
        <v>27</v>
      </c>
      <c r="AB16" s="10">
        <v>7</v>
      </c>
      <c r="AC16" s="10">
        <v>28</v>
      </c>
      <c r="AD16" s="10">
        <v>4</v>
      </c>
      <c r="AE16" s="10">
        <v>6.4</v>
      </c>
      <c r="AF16" s="10">
        <v>82.4</v>
      </c>
      <c r="AG16" s="10" t="s">
        <v>84</v>
      </c>
    </row>
    <row r="17" spans="19:33">
      <c r="S17" s="10" t="s">
        <v>84</v>
      </c>
      <c r="T17" s="10" t="s">
        <v>84</v>
      </c>
      <c r="U17" s="10" t="s">
        <v>86</v>
      </c>
      <c r="V17" s="10">
        <v>9</v>
      </c>
      <c r="W17" s="10">
        <v>13.5</v>
      </c>
      <c r="X17" s="10">
        <v>7</v>
      </c>
      <c r="Y17" s="10">
        <v>10.5</v>
      </c>
      <c r="Z17" s="10">
        <v>10</v>
      </c>
      <c r="AA17" s="10">
        <v>30</v>
      </c>
      <c r="AB17" s="10">
        <v>6</v>
      </c>
      <c r="AC17" s="10">
        <v>24</v>
      </c>
      <c r="AD17" s="10">
        <v>3</v>
      </c>
      <c r="AE17" s="10">
        <v>4.8</v>
      </c>
      <c r="AF17" s="10">
        <v>82.8</v>
      </c>
      <c r="AG17" s="10" t="s">
        <v>84</v>
      </c>
    </row>
    <row r="18" spans="19:33">
      <c r="S18" s="10" t="s">
        <v>84</v>
      </c>
      <c r="T18" s="10" t="s">
        <v>84</v>
      </c>
      <c r="U18" s="10" t="s">
        <v>90</v>
      </c>
      <c r="V18" s="10">
        <v>9</v>
      </c>
      <c r="W18" s="10">
        <v>13.5</v>
      </c>
      <c r="X18" s="10">
        <v>9</v>
      </c>
      <c r="Y18" s="10">
        <v>13.5</v>
      </c>
      <c r="Z18" s="10">
        <v>10</v>
      </c>
      <c r="AA18" s="10">
        <v>30</v>
      </c>
      <c r="AB18" s="10">
        <v>7</v>
      </c>
      <c r="AC18" s="10">
        <v>28</v>
      </c>
      <c r="AD18" s="10">
        <v>4</v>
      </c>
      <c r="AE18" s="10">
        <v>6.4</v>
      </c>
      <c r="AF18" s="10">
        <v>91.4</v>
      </c>
      <c r="AG18" s="10" t="s">
        <v>84</v>
      </c>
    </row>
    <row r="19" spans="19:33">
      <c r="S19" s="10" t="s">
        <v>140</v>
      </c>
      <c r="T19" s="10" t="s">
        <v>45</v>
      </c>
      <c r="U19" s="10" t="s">
        <v>30</v>
      </c>
      <c r="V19" s="10">
        <v>10</v>
      </c>
      <c r="W19" s="10">
        <v>15</v>
      </c>
      <c r="X19" s="10">
        <v>9</v>
      </c>
      <c r="Y19" s="10">
        <v>13.5</v>
      </c>
      <c r="Z19" s="10">
        <v>8</v>
      </c>
      <c r="AA19" s="10">
        <v>24</v>
      </c>
      <c r="AB19" s="10">
        <v>8</v>
      </c>
      <c r="AC19" s="10">
        <v>32</v>
      </c>
      <c r="AD19" s="10">
        <v>4</v>
      </c>
      <c r="AE19" s="10">
        <v>6.4</v>
      </c>
      <c r="AF19" s="10">
        <v>90.9</v>
      </c>
      <c r="AG19" s="10">
        <v>88.6</v>
      </c>
    </row>
    <row r="20" spans="19:33">
      <c r="S20" s="10" t="s">
        <v>84</v>
      </c>
      <c r="T20" s="10" t="s">
        <v>84</v>
      </c>
      <c r="U20" s="10" t="s">
        <v>31</v>
      </c>
      <c r="V20" s="10">
        <v>8</v>
      </c>
      <c r="W20" s="10">
        <v>12</v>
      </c>
      <c r="X20" s="10">
        <v>8</v>
      </c>
      <c r="Y20" s="10">
        <v>12</v>
      </c>
      <c r="Z20" s="10">
        <v>8</v>
      </c>
      <c r="AA20" s="10">
        <v>24</v>
      </c>
      <c r="AB20" s="10">
        <v>8</v>
      </c>
      <c r="AC20" s="10">
        <v>32</v>
      </c>
      <c r="AD20" s="10">
        <v>3</v>
      </c>
      <c r="AE20" s="10">
        <v>4.8</v>
      </c>
      <c r="AF20" s="10">
        <v>84.8</v>
      </c>
      <c r="AG20" s="10" t="s">
        <v>84</v>
      </c>
    </row>
    <row r="21" spans="19:33">
      <c r="S21" s="10" t="s">
        <v>84</v>
      </c>
      <c r="T21" s="10" t="s">
        <v>84</v>
      </c>
      <c r="U21" s="10" t="s">
        <v>91</v>
      </c>
      <c r="V21" s="10">
        <v>8</v>
      </c>
      <c r="W21" s="10">
        <v>12</v>
      </c>
      <c r="X21" s="10">
        <v>8</v>
      </c>
      <c r="Y21" s="10">
        <v>12</v>
      </c>
      <c r="Z21" s="10">
        <v>9</v>
      </c>
      <c r="AA21" s="10">
        <v>27</v>
      </c>
      <c r="AB21" s="10">
        <v>8</v>
      </c>
      <c r="AC21" s="10">
        <v>32</v>
      </c>
      <c r="AD21" s="10">
        <v>5</v>
      </c>
      <c r="AE21" s="10">
        <v>8</v>
      </c>
      <c r="AF21" s="10">
        <v>91</v>
      </c>
      <c r="AG21" s="10" t="s">
        <v>84</v>
      </c>
    </row>
    <row r="22" spans="19:33">
      <c r="S22" s="10" t="s">
        <v>84</v>
      </c>
      <c r="T22" s="10" t="s">
        <v>84</v>
      </c>
      <c r="U22" s="10" t="s">
        <v>86</v>
      </c>
      <c r="V22" s="10">
        <v>7</v>
      </c>
      <c r="W22" s="10">
        <v>10.5</v>
      </c>
      <c r="X22" s="10">
        <v>7</v>
      </c>
      <c r="Y22" s="10">
        <v>10.5</v>
      </c>
      <c r="Z22" s="10">
        <v>8</v>
      </c>
      <c r="AA22" s="10">
        <v>24</v>
      </c>
      <c r="AB22" s="10">
        <v>8</v>
      </c>
      <c r="AC22" s="10">
        <v>32</v>
      </c>
      <c r="AD22" s="10">
        <v>3</v>
      </c>
      <c r="AE22" s="10">
        <v>4.8</v>
      </c>
      <c r="AF22" s="10">
        <v>81.8</v>
      </c>
      <c r="AG22" s="10" t="s">
        <v>84</v>
      </c>
    </row>
    <row r="23" spans="19:33">
      <c r="S23" s="10" t="s">
        <v>84</v>
      </c>
      <c r="T23" s="10" t="s">
        <v>84</v>
      </c>
      <c r="U23" s="10" t="s">
        <v>90</v>
      </c>
      <c r="V23" s="10">
        <v>9</v>
      </c>
      <c r="W23" s="10">
        <v>13.5</v>
      </c>
      <c r="X23" s="10">
        <v>8</v>
      </c>
      <c r="Y23" s="10">
        <v>12</v>
      </c>
      <c r="Z23" s="10">
        <v>8</v>
      </c>
      <c r="AA23" s="10">
        <v>24</v>
      </c>
      <c r="AB23" s="10">
        <v>9</v>
      </c>
      <c r="AC23" s="10">
        <v>36</v>
      </c>
      <c r="AD23" s="10">
        <v>5</v>
      </c>
      <c r="AE23" s="10">
        <v>8</v>
      </c>
      <c r="AF23" s="10">
        <v>93.5</v>
      </c>
      <c r="AG23" s="10" t="s">
        <v>84</v>
      </c>
    </row>
  </sheetData>
  <mergeCells count="26">
    <mergeCell ref="B2:Q2"/>
    <mergeCell ref="S2:AG2"/>
    <mergeCell ref="B4:B5"/>
    <mergeCell ref="B6:B7"/>
    <mergeCell ref="B8:B9"/>
    <mergeCell ref="B10:B11"/>
    <mergeCell ref="C4:C5"/>
    <mergeCell ref="C6:C7"/>
    <mergeCell ref="C8:C9"/>
    <mergeCell ref="C10:C11"/>
    <mergeCell ref="Q4:Q5"/>
    <mergeCell ref="Q6:Q7"/>
    <mergeCell ref="Q8:Q9"/>
    <mergeCell ref="Q10:Q11"/>
    <mergeCell ref="S4:S8"/>
    <mergeCell ref="S9:S13"/>
    <mergeCell ref="S14:S18"/>
    <mergeCell ref="S19:S23"/>
    <mergeCell ref="T4:T8"/>
    <mergeCell ref="T9:T13"/>
    <mergeCell ref="T14:T18"/>
    <mergeCell ref="T19:T23"/>
    <mergeCell ref="AG4:AG8"/>
    <mergeCell ref="AG9:AG13"/>
    <mergeCell ref="AG14:AG18"/>
    <mergeCell ref="AG19:AG2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9"/>
  <sheetViews>
    <sheetView workbookViewId="0">
      <selection activeCell="A1" sqref="A1"/>
    </sheetView>
  </sheetViews>
  <sheetFormatPr defaultColWidth="9" defaultRowHeight="14.25" outlineLevelCol="6"/>
  <cols>
    <col min="2" max="2" width="11.25" customWidth="1"/>
    <col min="3" max="3" width="15.375" customWidth="1"/>
    <col min="4" max="5" width="6.875" customWidth="1"/>
    <col min="6" max="6" width="7" customWidth="1"/>
    <col min="7" max="7" width="9.625" customWidth="1"/>
  </cols>
  <sheetData>
    <row r="2" ht="15" spans="2:7">
      <c r="B2" s="1" t="s">
        <v>146</v>
      </c>
      <c r="C2" s="1" t="s">
        <v>147</v>
      </c>
      <c r="D2" s="2" t="s">
        <v>12</v>
      </c>
      <c r="E2" s="2" t="s">
        <v>18</v>
      </c>
      <c r="F2" s="1" t="s">
        <v>96</v>
      </c>
      <c r="G2" s="1" t="s">
        <v>148</v>
      </c>
    </row>
    <row r="3" ht="16.5" spans="2:7">
      <c r="B3" s="3">
        <v>1</v>
      </c>
      <c r="C3" s="3" t="s">
        <v>45</v>
      </c>
      <c r="D3" s="4">
        <v>194.9</v>
      </c>
      <c r="E3" s="4">
        <v>95.4</v>
      </c>
      <c r="F3" s="3">
        <v>290.3</v>
      </c>
      <c r="G3" s="3" t="s">
        <v>149</v>
      </c>
    </row>
    <row r="4" ht="16.5" spans="2:7">
      <c r="B4" s="3">
        <v>2</v>
      </c>
      <c r="C4" s="3" t="s">
        <v>40</v>
      </c>
      <c r="D4" s="4">
        <v>191.1</v>
      </c>
      <c r="E4" s="4">
        <v>97.4</v>
      </c>
      <c r="F4" s="3">
        <v>288.5</v>
      </c>
      <c r="G4" s="3" t="s">
        <v>150</v>
      </c>
    </row>
    <row r="5" ht="16.5" spans="2:7">
      <c r="B5" s="3">
        <v>3</v>
      </c>
      <c r="C5" s="3" t="s">
        <v>37</v>
      </c>
      <c r="D5" s="4">
        <v>175.8</v>
      </c>
      <c r="E5" s="4">
        <v>13.2</v>
      </c>
      <c r="F5" s="3">
        <v>189</v>
      </c>
      <c r="G5" s="3" t="s">
        <v>151</v>
      </c>
    </row>
    <row r="6" ht="16.5" spans="2:7">
      <c r="B6" s="3">
        <v>4</v>
      </c>
      <c r="C6" s="3" t="s">
        <v>35</v>
      </c>
      <c r="D6" s="4">
        <v>181.5</v>
      </c>
      <c r="E6" s="4"/>
      <c r="F6" s="3">
        <v>181.5</v>
      </c>
      <c r="G6" s="3" t="s">
        <v>152</v>
      </c>
    </row>
    <row r="7" ht="16.5" spans="2:7">
      <c r="B7" s="3">
        <v>5</v>
      </c>
      <c r="C7" s="3" t="s">
        <v>47</v>
      </c>
      <c r="D7" s="4">
        <v>84.7</v>
      </c>
      <c r="E7" s="4">
        <v>96.7</v>
      </c>
      <c r="F7" s="3">
        <v>181.4</v>
      </c>
      <c r="G7" s="3" t="s">
        <v>153</v>
      </c>
    </row>
    <row r="8" ht="16.5" spans="2:7">
      <c r="B8" s="3">
        <v>6</v>
      </c>
      <c r="C8" s="3" t="s">
        <v>32</v>
      </c>
      <c r="D8" s="4">
        <v>170.9</v>
      </c>
      <c r="E8" s="4"/>
      <c r="F8" s="3">
        <v>170.9</v>
      </c>
      <c r="G8" s="3" t="s">
        <v>152</v>
      </c>
    </row>
    <row r="9" ht="16.5" spans="2:7">
      <c r="B9" s="3">
        <v>7</v>
      </c>
      <c r="C9" s="3" t="s">
        <v>91</v>
      </c>
      <c r="D9" s="4">
        <v>0</v>
      </c>
      <c r="E9" s="4"/>
      <c r="F9" s="3">
        <v>0</v>
      </c>
      <c r="G9" s="3" t="s">
        <v>152</v>
      </c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15"/>
  <sheetViews>
    <sheetView workbookViewId="0">
      <selection activeCell="F10" sqref="F10"/>
    </sheetView>
  </sheetViews>
  <sheetFormatPr defaultColWidth="9" defaultRowHeight="14.25"/>
  <cols>
    <col min="1" max="1" width="9" style="39"/>
    <col min="2" max="2" width="6.25" style="39" customWidth="1"/>
    <col min="3" max="3" width="13.125" style="39" customWidth="1"/>
    <col min="4" max="4" width="28.375" style="39" customWidth="1"/>
    <col min="5" max="5" width="12.5" style="39" customWidth="1"/>
    <col min="6" max="6" width="7.875" style="39" customWidth="1"/>
    <col min="7" max="8" width="14.125" style="39" customWidth="1"/>
    <col min="9" max="9" width="6.375" style="39" customWidth="1"/>
    <col min="10" max="10" width="11.25" style="39" customWidth="1"/>
    <col min="11" max="12" width="7.875" style="39" customWidth="1"/>
    <col min="13" max="16382" width="9" style="39"/>
  </cols>
  <sheetData>
    <row r="2" ht="16.5" spans="2:12">
      <c r="B2" s="32" t="s">
        <v>19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ht="16.5" spans="2:12">
      <c r="B3" s="32" t="s">
        <v>20</v>
      </c>
      <c r="C3" s="32" t="s">
        <v>21</v>
      </c>
      <c r="D3" s="32" t="s">
        <v>22</v>
      </c>
      <c r="E3" s="32" t="s">
        <v>23</v>
      </c>
      <c r="F3" s="32" t="s">
        <v>8</v>
      </c>
      <c r="G3" s="32" t="s">
        <v>9</v>
      </c>
      <c r="H3" s="32"/>
      <c r="I3" s="32"/>
      <c r="J3" s="32"/>
      <c r="K3" s="32" t="s">
        <v>24</v>
      </c>
      <c r="L3" s="32" t="s">
        <v>25</v>
      </c>
    </row>
    <row r="4" ht="16.5" spans="2:12">
      <c r="B4" s="32"/>
      <c r="C4" s="32"/>
      <c r="D4" s="32"/>
      <c r="E4" s="32"/>
      <c r="F4" s="32"/>
      <c r="G4" s="32" t="s">
        <v>26</v>
      </c>
      <c r="H4" s="32" t="s">
        <v>27</v>
      </c>
      <c r="I4" s="32" t="s">
        <v>28</v>
      </c>
      <c r="J4" s="32" t="s">
        <v>29</v>
      </c>
      <c r="K4" s="32"/>
      <c r="L4" s="32"/>
    </row>
    <row r="5" ht="16.5" spans="2:12">
      <c r="B5" s="32"/>
      <c r="C5" s="32"/>
      <c r="D5" s="32"/>
      <c r="E5" s="32"/>
      <c r="F5" s="32"/>
      <c r="G5" s="32" t="s">
        <v>30</v>
      </c>
      <c r="H5" s="32" t="s">
        <v>31</v>
      </c>
      <c r="I5" s="32"/>
      <c r="J5" s="32"/>
      <c r="K5" s="32"/>
      <c r="L5" s="32"/>
    </row>
    <row r="6" ht="16.5" spans="2:12">
      <c r="B6" s="32">
        <v>1</v>
      </c>
      <c r="C6" s="32" t="s">
        <v>32</v>
      </c>
      <c r="D6" s="32" t="s">
        <v>33</v>
      </c>
      <c r="E6" s="32" t="s">
        <v>34</v>
      </c>
      <c r="F6" s="34">
        <v>93.5</v>
      </c>
      <c r="G6" s="32">
        <v>91</v>
      </c>
      <c r="H6" s="32">
        <v>92.5</v>
      </c>
      <c r="I6" s="32">
        <f>AVERAGE(G6:H6)</f>
        <v>91.75</v>
      </c>
      <c r="J6" s="35">
        <f>ROUND(I6,1)</f>
        <v>91.8</v>
      </c>
      <c r="K6" s="36">
        <f>F6*0.75+J6*0.25</f>
        <v>93.075</v>
      </c>
      <c r="L6" s="35">
        <f>ROUND(K6,1)</f>
        <v>93.1</v>
      </c>
    </row>
    <row r="7" ht="16.5" spans="2:12">
      <c r="B7" s="32">
        <v>2</v>
      </c>
      <c r="C7" s="32" t="s">
        <v>35</v>
      </c>
      <c r="D7" s="32" t="s">
        <v>36</v>
      </c>
      <c r="E7" s="32"/>
      <c r="F7" s="34">
        <v>83</v>
      </c>
      <c r="G7" s="32">
        <v>86</v>
      </c>
      <c r="H7" s="32">
        <v>88.5</v>
      </c>
      <c r="I7" s="32">
        <f t="shared" ref="I7:I14" si="0">AVERAGE(G7:H7)</f>
        <v>87.25</v>
      </c>
      <c r="J7" s="35">
        <f t="shared" ref="J7:J14" si="1">ROUND(I7,1)</f>
        <v>87.3</v>
      </c>
      <c r="K7" s="36">
        <f t="shared" ref="K7:K14" si="2">F7*0.75+J7*0.25</f>
        <v>84.075</v>
      </c>
      <c r="L7" s="35">
        <f t="shared" ref="L7:L14" si="3">ROUND(K7,1)</f>
        <v>84.1</v>
      </c>
    </row>
    <row r="8" ht="16.5" spans="2:12">
      <c r="B8" s="32">
        <v>3</v>
      </c>
      <c r="C8" s="32" t="s">
        <v>37</v>
      </c>
      <c r="D8" s="32" t="s">
        <v>38</v>
      </c>
      <c r="E8" s="32" t="s">
        <v>39</v>
      </c>
      <c r="F8" s="34">
        <v>84.1</v>
      </c>
      <c r="G8" s="32">
        <v>83.5</v>
      </c>
      <c r="H8" s="32">
        <v>87.5</v>
      </c>
      <c r="I8" s="32">
        <f t="shared" si="0"/>
        <v>85.5</v>
      </c>
      <c r="J8" s="35">
        <f t="shared" si="1"/>
        <v>85.5</v>
      </c>
      <c r="K8" s="36">
        <f t="shared" si="2"/>
        <v>84.45</v>
      </c>
      <c r="L8" s="35">
        <f t="shared" si="3"/>
        <v>84.5</v>
      </c>
    </row>
    <row r="9" ht="16.5" spans="2:12">
      <c r="B9" s="32">
        <v>4</v>
      </c>
      <c r="C9" s="32" t="s">
        <v>40</v>
      </c>
      <c r="D9" s="32" t="s">
        <v>41</v>
      </c>
      <c r="E9" s="32"/>
      <c r="F9" s="34">
        <v>93.8</v>
      </c>
      <c r="G9" s="32">
        <v>83.5</v>
      </c>
      <c r="H9" s="32">
        <v>93</v>
      </c>
      <c r="I9" s="32">
        <f t="shared" si="0"/>
        <v>88.25</v>
      </c>
      <c r="J9" s="35">
        <f t="shared" si="1"/>
        <v>88.3</v>
      </c>
      <c r="K9" s="36">
        <f t="shared" si="2"/>
        <v>92.425</v>
      </c>
      <c r="L9" s="35">
        <f t="shared" si="3"/>
        <v>92.4</v>
      </c>
    </row>
    <row r="10" ht="16.5" spans="2:12">
      <c r="B10" s="32">
        <v>5</v>
      </c>
      <c r="C10" s="32" t="s">
        <v>42</v>
      </c>
      <c r="D10" s="32" t="s">
        <v>43</v>
      </c>
      <c r="E10" s="32" t="s">
        <v>44</v>
      </c>
      <c r="F10" s="34">
        <v>99.8</v>
      </c>
      <c r="G10" s="32">
        <v>92</v>
      </c>
      <c r="H10" s="32">
        <v>105</v>
      </c>
      <c r="I10" s="32">
        <f t="shared" si="0"/>
        <v>98.5</v>
      </c>
      <c r="J10" s="35">
        <f t="shared" si="1"/>
        <v>98.5</v>
      </c>
      <c r="K10" s="36">
        <f t="shared" si="2"/>
        <v>99.475</v>
      </c>
      <c r="L10" s="35">
        <f t="shared" si="3"/>
        <v>99.5</v>
      </c>
    </row>
    <row r="11" ht="16.5" spans="2:12">
      <c r="B11" s="32">
        <v>6</v>
      </c>
      <c r="C11" s="32" t="s">
        <v>45</v>
      </c>
      <c r="D11" s="32" t="s">
        <v>46</v>
      </c>
      <c r="E11" s="32"/>
      <c r="F11" s="34">
        <v>78</v>
      </c>
      <c r="G11" s="32">
        <v>83.5</v>
      </c>
      <c r="H11" s="32">
        <v>88.5</v>
      </c>
      <c r="I11" s="32">
        <f t="shared" si="0"/>
        <v>86</v>
      </c>
      <c r="J11" s="35">
        <f t="shared" si="1"/>
        <v>86</v>
      </c>
      <c r="K11" s="36">
        <f t="shared" si="2"/>
        <v>80</v>
      </c>
      <c r="L11" s="35">
        <f t="shared" si="3"/>
        <v>80</v>
      </c>
    </row>
    <row r="12" ht="16.5" spans="2:12">
      <c r="B12" s="32">
        <v>7</v>
      </c>
      <c r="C12" s="32" t="s">
        <v>47</v>
      </c>
      <c r="D12" s="32" t="s">
        <v>48</v>
      </c>
      <c r="E12" s="32" t="s">
        <v>34</v>
      </c>
      <c r="F12" s="34">
        <v>94</v>
      </c>
      <c r="G12" s="32">
        <v>92</v>
      </c>
      <c r="H12" s="32">
        <v>92</v>
      </c>
      <c r="I12" s="32">
        <f t="shared" si="0"/>
        <v>92</v>
      </c>
      <c r="J12" s="35">
        <f t="shared" si="1"/>
        <v>92</v>
      </c>
      <c r="K12" s="36">
        <f t="shared" si="2"/>
        <v>93.5</v>
      </c>
      <c r="L12" s="35">
        <f t="shared" si="3"/>
        <v>93.5</v>
      </c>
    </row>
    <row r="13" ht="16.5" spans="2:12">
      <c r="B13" s="32">
        <v>8</v>
      </c>
      <c r="C13" s="32" t="s">
        <v>49</v>
      </c>
      <c r="D13" s="32" t="s">
        <v>50</v>
      </c>
      <c r="E13" s="32" t="s">
        <v>39</v>
      </c>
      <c r="F13" s="32" t="s">
        <v>51</v>
      </c>
      <c r="G13" s="32" t="s">
        <v>51</v>
      </c>
      <c r="H13" s="32" t="s">
        <v>51</v>
      </c>
      <c r="I13" s="32" t="s">
        <v>51</v>
      </c>
      <c r="J13" s="34" t="s">
        <v>51</v>
      </c>
      <c r="K13" s="32" t="s">
        <v>51</v>
      </c>
      <c r="L13" s="34" t="s">
        <v>52</v>
      </c>
    </row>
    <row r="14" ht="16.5" spans="2:12">
      <c r="B14" s="32">
        <v>9</v>
      </c>
      <c r="C14" s="32">
        <v>1168438795</v>
      </c>
      <c r="D14" s="32" t="s">
        <v>53</v>
      </c>
      <c r="E14" s="32" t="s">
        <v>44</v>
      </c>
      <c r="F14" s="34">
        <v>86</v>
      </c>
      <c r="G14" s="32">
        <v>75</v>
      </c>
      <c r="H14" s="32">
        <v>95</v>
      </c>
      <c r="I14" s="32">
        <f t="shared" si="0"/>
        <v>85</v>
      </c>
      <c r="J14" s="35">
        <f t="shared" si="1"/>
        <v>85</v>
      </c>
      <c r="K14" s="36">
        <f t="shared" si="2"/>
        <v>85.75</v>
      </c>
      <c r="L14" s="35">
        <f t="shared" si="3"/>
        <v>85.8</v>
      </c>
    </row>
    <row r="15" ht="16.5" spans="2:12">
      <c r="B15" s="44" t="s">
        <v>54</v>
      </c>
    </row>
  </sheetData>
  <mergeCells count="14">
    <mergeCell ref="B2:L2"/>
    <mergeCell ref="G3:J3"/>
    <mergeCell ref="B3:B5"/>
    <mergeCell ref="C3:C5"/>
    <mergeCell ref="D3:D5"/>
    <mergeCell ref="E3:E5"/>
    <mergeCell ref="E6:E7"/>
    <mergeCell ref="E8:E9"/>
    <mergeCell ref="E10:E11"/>
    <mergeCell ref="F3:F5"/>
    <mergeCell ref="I4:I5"/>
    <mergeCell ref="J4:J5"/>
    <mergeCell ref="K3:K5"/>
    <mergeCell ref="L3:L5"/>
  </mergeCells>
  <pageMargins left="0.75" right="0.75" top="1" bottom="1" header="0.5" footer="0.5"/>
  <pageSetup paperSize="9" orientation="portrait" horizontalDpi="2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13"/>
  <sheetViews>
    <sheetView workbookViewId="0">
      <selection activeCell="A1" sqref="A1"/>
    </sheetView>
  </sheetViews>
  <sheetFormatPr defaultColWidth="9" defaultRowHeight="14.25" outlineLevelCol="4"/>
  <cols>
    <col min="1" max="1" width="9" style="39"/>
    <col min="2" max="2" width="4.625" style="39" customWidth="1"/>
    <col min="3" max="3" width="6.25" style="39" customWidth="1"/>
    <col min="4" max="4" width="13.5" style="39" customWidth="1"/>
    <col min="5" max="5" width="7.875" style="39" customWidth="1"/>
    <col min="6" max="6" width="9" style="39"/>
    <col min="7" max="7" width="4.625" style="39" customWidth="1"/>
    <col min="8" max="8" width="6.25" style="39" customWidth="1"/>
    <col min="9" max="9" width="13.5" style="39" customWidth="1"/>
    <col min="10" max="10" width="7.875" style="39" customWidth="1"/>
    <col min="11" max="16384" width="9" style="39"/>
  </cols>
  <sheetData>
    <row r="2" ht="16.5" spans="2:5">
      <c r="B2" s="32" t="s">
        <v>55</v>
      </c>
      <c r="C2" s="32"/>
      <c r="D2" s="32"/>
      <c r="E2" s="32"/>
    </row>
    <row r="3" ht="16.5" spans="2:5">
      <c r="B3" s="32" t="s">
        <v>56</v>
      </c>
      <c r="C3" s="40" t="s">
        <v>20</v>
      </c>
      <c r="D3" s="41" t="s">
        <v>21</v>
      </c>
      <c r="E3" s="32" t="s">
        <v>25</v>
      </c>
    </row>
    <row r="4" ht="16.5" spans="2:5">
      <c r="B4" s="32">
        <v>1</v>
      </c>
      <c r="C4" s="32">
        <v>5</v>
      </c>
      <c r="D4" s="32" t="s">
        <v>42</v>
      </c>
      <c r="E4" s="42">
        <v>99.5</v>
      </c>
    </row>
    <row r="5" ht="16.5" spans="2:5">
      <c r="B5" s="32">
        <v>2</v>
      </c>
      <c r="C5" s="32">
        <v>7</v>
      </c>
      <c r="D5" s="32" t="s">
        <v>47</v>
      </c>
      <c r="E5" s="42">
        <v>93.5</v>
      </c>
    </row>
    <row r="6" ht="16.5" spans="2:5">
      <c r="B6" s="32">
        <v>3</v>
      </c>
      <c r="C6" s="32">
        <v>1</v>
      </c>
      <c r="D6" s="32" t="s">
        <v>32</v>
      </c>
      <c r="E6" s="42">
        <v>93.1</v>
      </c>
    </row>
    <row r="7" ht="16.5" spans="2:5">
      <c r="B7" s="32">
        <v>4</v>
      </c>
      <c r="C7" s="32">
        <v>4</v>
      </c>
      <c r="D7" s="32" t="s">
        <v>40</v>
      </c>
      <c r="E7" s="42">
        <v>92.4</v>
      </c>
    </row>
    <row r="8" ht="16.5" spans="2:5">
      <c r="B8" s="32">
        <v>5</v>
      </c>
      <c r="C8" s="32">
        <v>9</v>
      </c>
      <c r="D8" s="32">
        <v>1168438795</v>
      </c>
      <c r="E8" s="42">
        <v>85.8</v>
      </c>
    </row>
    <row r="9" ht="16.5" spans="2:5">
      <c r="B9" s="32">
        <v>6</v>
      </c>
      <c r="C9" s="32">
        <v>3</v>
      </c>
      <c r="D9" s="32" t="s">
        <v>37</v>
      </c>
      <c r="E9" s="42">
        <v>84.5</v>
      </c>
    </row>
    <row r="10" ht="16.5" spans="2:5">
      <c r="B10" s="32">
        <v>7</v>
      </c>
      <c r="C10" s="32">
        <v>2</v>
      </c>
      <c r="D10" s="32" t="s">
        <v>35</v>
      </c>
      <c r="E10" s="42">
        <v>84.1</v>
      </c>
    </row>
    <row r="11" ht="16.5" spans="2:5">
      <c r="B11" s="32">
        <v>8</v>
      </c>
      <c r="C11" s="32">
        <v>6</v>
      </c>
      <c r="D11" s="32" t="s">
        <v>45</v>
      </c>
      <c r="E11" s="42">
        <v>80</v>
      </c>
    </row>
    <row r="12" ht="16.5" spans="2:5">
      <c r="B12" s="32" t="s">
        <v>51</v>
      </c>
      <c r="C12" s="32">
        <v>8</v>
      </c>
      <c r="D12" s="32" t="s">
        <v>49</v>
      </c>
      <c r="E12" s="42" t="s">
        <v>52</v>
      </c>
    </row>
    <row r="13" spans="2:5">
      <c r="B13" s="43" t="s">
        <v>54</v>
      </c>
    </row>
  </sheetData>
  <sortState ref="B4:E12">
    <sortCondition ref="B4"/>
  </sortState>
  <mergeCells count="1">
    <mergeCell ref="B2:E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E21"/>
  <sheetViews>
    <sheetView workbookViewId="0">
      <selection activeCell="A1" sqref="A1"/>
    </sheetView>
  </sheetViews>
  <sheetFormatPr defaultColWidth="9" defaultRowHeight="14.25"/>
  <cols>
    <col min="2" max="2" width="7.125" customWidth="1"/>
    <col min="3" max="3" width="15.125" customWidth="1"/>
    <col min="4" max="4" width="14.375" customWidth="1"/>
    <col min="5" max="15" width="7.125" customWidth="1"/>
    <col min="16" max="16" width="5.25" customWidth="1"/>
    <col min="19" max="19" width="13.125" customWidth="1"/>
    <col min="20" max="20" width="11.375" customWidth="1"/>
    <col min="21" max="21" width="6.375" customWidth="1"/>
    <col min="22" max="22" width="14.75" customWidth="1"/>
    <col min="23" max="23" width="6.375" customWidth="1"/>
    <col min="24" max="24" width="14.75" customWidth="1"/>
    <col min="25" max="25" width="6.375" customWidth="1"/>
    <col min="26" max="26" width="13.125" customWidth="1"/>
    <col min="27" max="27" width="6.375" customWidth="1"/>
    <col min="28" max="28" width="13.125" customWidth="1"/>
    <col min="29" max="29" width="6.375" customWidth="1"/>
    <col min="30" max="30" width="9.625" customWidth="1"/>
    <col min="31" max="31" width="11.375" customWidth="1"/>
  </cols>
  <sheetData>
    <row r="2" ht="16.5" spans="2:31">
      <c r="B2" s="6" t="s">
        <v>57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R2" s="6" t="s">
        <v>58</v>
      </c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8"/>
    </row>
    <row r="3" ht="16.5" spans="2:31">
      <c r="B3" s="10" t="s">
        <v>20</v>
      </c>
      <c r="C3" s="10" t="s">
        <v>59</v>
      </c>
      <c r="D3" s="10" t="s">
        <v>23</v>
      </c>
      <c r="E3" s="10" t="s">
        <v>60</v>
      </c>
      <c r="F3" s="10" t="s">
        <v>61</v>
      </c>
      <c r="G3" s="10" t="s">
        <v>62</v>
      </c>
      <c r="H3" s="10" t="s">
        <v>63</v>
      </c>
      <c r="I3" s="10" t="s">
        <v>64</v>
      </c>
      <c r="J3" s="10" t="s">
        <v>65</v>
      </c>
      <c r="K3" s="10" t="s">
        <v>66</v>
      </c>
      <c r="L3" s="10" t="s">
        <v>67</v>
      </c>
      <c r="M3" s="10" t="s">
        <v>68</v>
      </c>
      <c r="N3" s="10" t="s">
        <v>69</v>
      </c>
      <c r="O3" s="10" t="s">
        <v>70</v>
      </c>
      <c r="P3" s="10" t="s">
        <v>71</v>
      </c>
      <c r="R3" s="10" t="s">
        <v>20</v>
      </c>
      <c r="S3" s="10" t="s">
        <v>59</v>
      </c>
      <c r="T3" s="10" t="s">
        <v>72</v>
      </c>
      <c r="U3" s="10" t="s">
        <v>73</v>
      </c>
      <c r="V3" s="10" t="s">
        <v>74</v>
      </c>
      <c r="W3" s="10" t="s">
        <v>75</v>
      </c>
      <c r="X3" s="10" t="s">
        <v>76</v>
      </c>
      <c r="Y3" s="10" t="s">
        <v>77</v>
      </c>
      <c r="Z3" s="10" t="s">
        <v>78</v>
      </c>
      <c r="AA3" s="10" t="s">
        <v>79</v>
      </c>
      <c r="AB3" s="10" t="s">
        <v>80</v>
      </c>
      <c r="AC3" s="10" t="s">
        <v>81</v>
      </c>
      <c r="AD3" s="10" t="s">
        <v>82</v>
      </c>
      <c r="AE3" s="10" t="s">
        <v>83</v>
      </c>
    </row>
    <row r="4" ht="16.5" spans="2:31">
      <c r="B4" s="10">
        <v>1</v>
      </c>
      <c r="C4" s="10" t="s">
        <v>32</v>
      </c>
      <c r="D4" s="10" t="s">
        <v>34</v>
      </c>
      <c r="E4" s="10">
        <v>9.5</v>
      </c>
      <c r="F4" s="10">
        <v>5</v>
      </c>
      <c r="G4" s="10">
        <v>10</v>
      </c>
      <c r="H4" s="10">
        <v>4</v>
      </c>
      <c r="I4" s="10">
        <v>9</v>
      </c>
      <c r="J4" s="10">
        <v>7.5</v>
      </c>
      <c r="K4" s="10">
        <v>9.5</v>
      </c>
      <c r="L4" s="10">
        <v>19</v>
      </c>
      <c r="M4" s="10">
        <v>8</v>
      </c>
      <c r="N4" s="10">
        <v>8</v>
      </c>
      <c r="O4" s="10">
        <v>4</v>
      </c>
      <c r="P4" s="10">
        <v>93.5</v>
      </c>
      <c r="R4" s="10">
        <v>1</v>
      </c>
      <c r="S4" s="10" t="s">
        <v>32</v>
      </c>
      <c r="T4" s="10" t="s">
        <v>30</v>
      </c>
      <c r="U4" s="10">
        <v>10</v>
      </c>
      <c r="V4" s="10">
        <v>15</v>
      </c>
      <c r="W4" s="10">
        <v>8</v>
      </c>
      <c r="X4" s="10">
        <v>12</v>
      </c>
      <c r="Y4" s="10">
        <v>10</v>
      </c>
      <c r="Z4" s="10">
        <v>30</v>
      </c>
      <c r="AA4" s="10">
        <v>8</v>
      </c>
      <c r="AB4" s="10">
        <v>32</v>
      </c>
      <c r="AC4" s="10">
        <v>2</v>
      </c>
      <c r="AD4" s="10">
        <v>91</v>
      </c>
      <c r="AE4" s="10">
        <v>91.8</v>
      </c>
    </row>
    <row r="5" ht="16.5" spans="2:31">
      <c r="B5" s="10">
        <v>2</v>
      </c>
      <c r="C5" s="10" t="s">
        <v>35</v>
      </c>
      <c r="D5" s="10" t="s">
        <v>34</v>
      </c>
      <c r="E5" s="10">
        <v>8.5</v>
      </c>
      <c r="F5" s="10">
        <v>4</v>
      </c>
      <c r="G5" s="10">
        <v>9</v>
      </c>
      <c r="H5" s="10">
        <v>3.5</v>
      </c>
      <c r="I5" s="10">
        <v>7</v>
      </c>
      <c r="J5" s="10">
        <v>6.5</v>
      </c>
      <c r="K5" s="10">
        <v>7</v>
      </c>
      <c r="L5" s="10">
        <v>19</v>
      </c>
      <c r="M5" s="10">
        <v>8.5</v>
      </c>
      <c r="N5" s="10">
        <v>7</v>
      </c>
      <c r="O5" s="10">
        <v>3</v>
      </c>
      <c r="P5" s="10">
        <v>83</v>
      </c>
      <c r="R5" s="10" t="s">
        <v>84</v>
      </c>
      <c r="S5" s="10" t="s">
        <v>84</v>
      </c>
      <c r="T5" s="10" t="s">
        <v>31</v>
      </c>
      <c r="U5" s="10">
        <v>10</v>
      </c>
      <c r="V5" s="10">
        <v>15</v>
      </c>
      <c r="W5" s="10">
        <v>9</v>
      </c>
      <c r="X5" s="10">
        <v>13.5</v>
      </c>
      <c r="Y5" s="10">
        <v>9</v>
      </c>
      <c r="Z5" s="10">
        <v>27</v>
      </c>
      <c r="AA5" s="10">
        <v>8</v>
      </c>
      <c r="AB5" s="10">
        <v>32</v>
      </c>
      <c r="AC5" s="10">
        <v>5</v>
      </c>
      <c r="AD5" s="10">
        <v>92.5</v>
      </c>
      <c r="AE5" s="10" t="s">
        <v>84</v>
      </c>
    </row>
    <row r="6" ht="16.5" spans="2:31">
      <c r="B6" s="10">
        <v>3</v>
      </c>
      <c r="C6" s="10" t="s">
        <v>37</v>
      </c>
      <c r="D6" s="10" t="s">
        <v>39</v>
      </c>
      <c r="E6" s="10">
        <v>8</v>
      </c>
      <c r="F6" s="10">
        <v>3.5</v>
      </c>
      <c r="G6" s="10">
        <v>8.7</v>
      </c>
      <c r="H6" s="10">
        <v>3.8</v>
      </c>
      <c r="I6" s="10">
        <v>8.4</v>
      </c>
      <c r="J6" s="10">
        <v>8</v>
      </c>
      <c r="K6" s="10">
        <v>8.1</v>
      </c>
      <c r="L6" s="10">
        <v>16.7</v>
      </c>
      <c r="M6" s="10">
        <v>8.1</v>
      </c>
      <c r="N6" s="10">
        <v>8.8</v>
      </c>
      <c r="O6" s="10">
        <v>2</v>
      </c>
      <c r="P6" s="10">
        <v>84.1</v>
      </c>
      <c r="R6" s="10">
        <v>2</v>
      </c>
      <c r="S6" s="10" t="s">
        <v>35</v>
      </c>
      <c r="T6" s="10" t="s">
        <v>30</v>
      </c>
      <c r="U6" s="10">
        <v>8</v>
      </c>
      <c r="V6" s="10">
        <v>12</v>
      </c>
      <c r="W6" s="10">
        <v>10</v>
      </c>
      <c r="X6" s="10">
        <v>15</v>
      </c>
      <c r="Y6" s="10">
        <v>9</v>
      </c>
      <c r="Z6" s="10">
        <v>27</v>
      </c>
      <c r="AA6" s="10">
        <v>7</v>
      </c>
      <c r="AB6" s="10">
        <v>28</v>
      </c>
      <c r="AC6" s="10">
        <v>4</v>
      </c>
      <c r="AD6" s="10">
        <v>86</v>
      </c>
      <c r="AE6" s="10">
        <v>87.3</v>
      </c>
    </row>
    <row r="7" ht="16.5" spans="2:31">
      <c r="B7" s="10">
        <v>4</v>
      </c>
      <c r="C7" s="10" t="s">
        <v>40</v>
      </c>
      <c r="D7" s="10" t="s">
        <v>39</v>
      </c>
      <c r="E7" s="10">
        <v>9</v>
      </c>
      <c r="F7" s="10">
        <v>3.9</v>
      </c>
      <c r="G7" s="10">
        <v>9.6</v>
      </c>
      <c r="H7" s="10">
        <v>4.5</v>
      </c>
      <c r="I7" s="10">
        <v>9.5</v>
      </c>
      <c r="J7" s="10">
        <v>9</v>
      </c>
      <c r="K7" s="10">
        <v>9</v>
      </c>
      <c r="L7" s="10">
        <v>18.5</v>
      </c>
      <c r="M7" s="10">
        <v>8.2</v>
      </c>
      <c r="N7" s="10">
        <v>8.9</v>
      </c>
      <c r="O7" s="10">
        <v>3.7</v>
      </c>
      <c r="P7" s="10">
        <v>93.8</v>
      </c>
      <c r="R7" s="10" t="s">
        <v>84</v>
      </c>
      <c r="S7" s="10" t="s">
        <v>84</v>
      </c>
      <c r="T7" s="10" t="s">
        <v>31</v>
      </c>
      <c r="U7" s="10">
        <v>9</v>
      </c>
      <c r="V7" s="10">
        <v>13.5</v>
      </c>
      <c r="W7" s="10">
        <v>8</v>
      </c>
      <c r="X7" s="10">
        <v>12</v>
      </c>
      <c r="Y7" s="10">
        <v>8</v>
      </c>
      <c r="Z7" s="10">
        <v>24</v>
      </c>
      <c r="AA7" s="10">
        <v>9</v>
      </c>
      <c r="AB7" s="10">
        <v>36</v>
      </c>
      <c r="AC7" s="10">
        <v>3</v>
      </c>
      <c r="AD7" s="10">
        <v>88.5</v>
      </c>
      <c r="AE7" s="10" t="s">
        <v>84</v>
      </c>
    </row>
    <row r="8" ht="16.5" spans="2:31">
      <c r="B8" s="10">
        <v>5</v>
      </c>
      <c r="C8" s="10" t="s">
        <v>42</v>
      </c>
      <c r="D8" s="10" t="s">
        <v>44</v>
      </c>
      <c r="E8" s="10">
        <v>9.6</v>
      </c>
      <c r="F8" s="10">
        <v>4.8</v>
      </c>
      <c r="G8" s="10">
        <v>9.6</v>
      </c>
      <c r="H8" s="10">
        <v>4.8</v>
      </c>
      <c r="I8" s="10">
        <v>9.8</v>
      </c>
      <c r="J8" s="10">
        <v>9.4</v>
      </c>
      <c r="K8" s="10">
        <v>9.8</v>
      </c>
      <c r="L8" s="10">
        <v>19</v>
      </c>
      <c r="M8" s="10">
        <v>9</v>
      </c>
      <c r="N8" s="10">
        <v>9.5</v>
      </c>
      <c r="O8" s="10">
        <v>4.5</v>
      </c>
      <c r="P8" s="10">
        <v>99.8</v>
      </c>
      <c r="R8" s="10">
        <v>3</v>
      </c>
      <c r="S8" s="10" t="s">
        <v>37</v>
      </c>
      <c r="T8" s="10" t="s">
        <v>30</v>
      </c>
      <c r="U8" s="10">
        <v>7</v>
      </c>
      <c r="V8" s="10">
        <v>10.5</v>
      </c>
      <c r="W8" s="10">
        <v>10</v>
      </c>
      <c r="X8" s="10">
        <v>15</v>
      </c>
      <c r="Y8" s="10">
        <v>8</v>
      </c>
      <c r="Z8" s="10">
        <v>24</v>
      </c>
      <c r="AA8" s="10">
        <v>8</v>
      </c>
      <c r="AB8" s="10">
        <v>32</v>
      </c>
      <c r="AC8" s="10">
        <v>2</v>
      </c>
      <c r="AD8" s="10">
        <v>83.5</v>
      </c>
      <c r="AE8" s="10">
        <v>85.5</v>
      </c>
    </row>
    <row r="9" ht="16.5" spans="2:31">
      <c r="B9" s="10">
        <v>6</v>
      </c>
      <c r="C9" s="10" t="s">
        <v>45</v>
      </c>
      <c r="D9" s="10" t="s">
        <v>44</v>
      </c>
      <c r="E9" s="10">
        <v>6.5</v>
      </c>
      <c r="F9" s="10">
        <v>3.5</v>
      </c>
      <c r="G9" s="10">
        <v>8.5</v>
      </c>
      <c r="H9" s="10">
        <v>4</v>
      </c>
      <c r="I9" s="10">
        <v>9</v>
      </c>
      <c r="J9" s="10">
        <v>7.5</v>
      </c>
      <c r="K9" s="10">
        <v>7.5</v>
      </c>
      <c r="L9" s="10">
        <v>17.5</v>
      </c>
      <c r="M9" s="10">
        <v>5.5</v>
      </c>
      <c r="N9" s="10">
        <v>7.5</v>
      </c>
      <c r="O9" s="10">
        <v>1</v>
      </c>
      <c r="P9" s="10">
        <v>78</v>
      </c>
      <c r="R9" s="10" t="s">
        <v>84</v>
      </c>
      <c r="S9" s="10" t="s">
        <v>84</v>
      </c>
      <c r="T9" s="10" t="s">
        <v>31</v>
      </c>
      <c r="U9" s="10">
        <v>8</v>
      </c>
      <c r="V9" s="10">
        <v>12</v>
      </c>
      <c r="W9" s="10">
        <v>9</v>
      </c>
      <c r="X9" s="10">
        <v>13.5</v>
      </c>
      <c r="Y9" s="10">
        <v>9</v>
      </c>
      <c r="Z9" s="10">
        <v>27</v>
      </c>
      <c r="AA9" s="10">
        <v>8</v>
      </c>
      <c r="AB9" s="10">
        <v>32</v>
      </c>
      <c r="AC9" s="10">
        <v>3</v>
      </c>
      <c r="AD9" s="10">
        <v>87.5</v>
      </c>
      <c r="AE9" s="10" t="s">
        <v>84</v>
      </c>
    </row>
    <row r="10" ht="16.5" spans="2:31">
      <c r="B10" s="10">
        <v>7</v>
      </c>
      <c r="C10" s="10" t="s">
        <v>47</v>
      </c>
      <c r="D10" s="10" t="s">
        <v>34</v>
      </c>
      <c r="E10" s="10">
        <v>9</v>
      </c>
      <c r="F10" s="10">
        <v>3</v>
      </c>
      <c r="G10" s="10">
        <v>10</v>
      </c>
      <c r="H10" s="10">
        <v>4</v>
      </c>
      <c r="I10" s="10">
        <v>8</v>
      </c>
      <c r="J10" s="10">
        <v>10</v>
      </c>
      <c r="K10" s="10">
        <v>9</v>
      </c>
      <c r="L10" s="10">
        <v>19</v>
      </c>
      <c r="M10" s="10">
        <v>10</v>
      </c>
      <c r="N10" s="10">
        <v>8</v>
      </c>
      <c r="O10" s="10">
        <v>4</v>
      </c>
      <c r="P10" s="10">
        <v>94</v>
      </c>
      <c r="R10" s="10">
        <v>4</v>
      </c>
      <c r="S10" s="10" t="s">
        <v>40</v>
      </c>
      <c r="T10" s="10" t="s">
        <v>30</v>
      </c>
      <c r="U10" s="10">
        <v>8</v>
      </c>
      <c r="V10" s="10">
        <v>12</v>
      </c>
      <c r="W10" s="10">
        <v>9</v>
      </c>
      <c r="X10" s="10">
        <v>13.5</v>
      </c>
      <c r="Y10" s="10">
        <v>8</v>
      </c>
      <c r="Z10" s="10">
        <v>24</v>
      </c>
      <c r="AA10" s="10">
        <v>8</v>
      </c>
      <c r="AB10" s="10">
        <v>32</v>
      </c>
      <c r="AC10" s="10">
        <v>2</v>
      </c>
      <c r="AD10" s="10">
        <v>83.5</v>
      </c>
      <c r="AE10" s="10">
        <v>88.3</v>
      </c>
    </row>
    <row r="11" ht="16.5" spans="2:31">
      <c r="B11" s="10">
        <v>8</v>
      </c>
      <c r="C11" s="10" t="s">
        <v>49</v>
      </c>
      <c r="D11" s="10" t="s">
        <v>85</v>
      </c>
      <c r="E11" s="10" t="s">
        <v>84</v>
      </c>
      <c r="F11" s="10" t="s">
        <v>84</v>
      </c>
      <c r="G11" s="10" t="s">
        <v>84</v>
      </c>
      <c r="H11" s="10" t="s">
        <v>84</v>
      </c>
      <c r="I11" s="10" t="s">
        <v>84</v>
      </c>
      <c r="J11" s="10" t="s">
        <v>84</v>
      </c>
      <c r="K11" s="10" t="s">
        <v>84</v>
      </c>
      <c r="L11" s="10" t="s">
        <v>84</v>
      </c>
      <c r="M11" s="10" t="s">
        <v>84</v>
      </c>
      <c r="N11" s="10" t="s">
        <v>84</v>
      </c>
      <c r="O11" s="10" t="s">
        <v>84</v>
      </c>
      <c r="P11" s="10">
        <v>0</v>
      </c>
      <c r="R11" s="10" t="s">
        <v>84</v>
      </c>
      <c r="S11" s="10" t="s">
        <v>84</v>
      </c>
      <c r="T11" s="10" t="s">
        <v>31</v>
      </c>
      <c r="U11" s="10">
        <v>8</v>
      </c>
      <c r="V11" s="10">
        <v>12</v>
      </c>
      <c r="W11" s="10">
        <v>10</v>
      </c>
      <c r="X11" s="10">
        <v>15</v>
      </c>
      <c r="Y11" s="10">
        <v>9</v>
      </c>
      <c r="Z11" s="10">
        <v>27</v>
      </c>
      <c r="AA11" s="10">
        <v>9</v>
      </c>
      <c r="AB11" s="10">
        <v>36</v>
      </c>
      <c r="AC11" s="10">
        <v>3</v>
      </c>
      <c r="AD11" s="10">
        <v>93</v>
      </c>
      <c r="AE11" s="10" t="s">
        <v>84</v>
      </c>
    </row>
    <row r="12" ht="16.5" spans="2:31">
      <c r="B12" s="10">
        <v>9</v>
      </c>
      <c r="C12" s="10" t="s">
        <v>86</v>
      </c>
      <c r="D12" s="10" t="s">
        <v>44</v>
      </c>
      <c r="E12" s="10">
        <v>8.5</v>
      </c>
      <c r="F12" s="10">
        <v>3</v>
      </c>
      <c r="G12" s="10">
        <v>8.5</v>
      </c>
      <c r="H12" s="10">
        <v>3</v>
      </c>
      <c r="I12" s="10">
        <v>9</v>
      </c>
      <c r="J12" s="10">
        <v>9</v>
      </c>
      <c r="K12" s="10">
        <v>9</v>
      </c>
      <c r="L12" s="10">
        <v>19</v>
      </c>
      <c r="M12" s="10">
        <v>8</v>
      </c>
      <c r="N12" s="10">
        <v>8</v>
      </c>
      <c r="O12" s="10">
        <v>1</v>
      </c>
      <c r="P12" s="10">
        <v>86</v>
      </c>
      <c r="R12" s="10">
        <v>5</v>
      </c>
      <c r="S12" s="10" t="s">
        <v>42</v>
      </c>
      <c r="T12" s="10" t="s">
        <v>30</v>
      </c>
      <c r="U12" s="10">
        <v>10</v>
      </c>
      <c r="V12" s="10">
        <v>15</v>
      </c>
      <c r="W12" s="10">
        <v>10</v>
      </c>
      <c r="X12" s="10">
        <v>15</v>
      </c>
      <c r="Y12" s="10">
        <v>10</v>
      </c>
      <c r="Z12" s="10">
        <v>30</v>
      </c>
      <c r="AA12" s="10">
        <v>7</v>
      </c>
      <c r="AB12" s="10">
        <v>28</v>
      </c>
      <c r="AC12" s="10">
        <v>4</v>
      </c>
      <c r="AD12" s="10">
        <v>92</v>
      </c>
      <c r="AE12" s="10">
        <v>98.5</v>
      </c>
    </row>
    <row r="13" ht="16.5" spans="2:31">
      <c r="R13" s="10" t="s">
        <v>84</v>
      </c>
      <c r="S13" s="10" t="s">
        <v>84</v>
      </c>
      <c r="T13" s="10" t="s">
        <v>31</v>
      </c>
      <c r="U13" s="10">
        <v>10</v>
      </c>
      <c r="V13" s="10">
        <v>15</v>
      </c>
      <c r="W13" s="10">
        <v>10</v>
      </c>
      <c r="X13" s="10">
        <v>15</v>
      </c>
      <c r="Y13" s="10">
        <v>10</v>
      </c>
      <c r="Z13" s="10">
        <v>30</v>
      </c>
      <c r="AA13" s="10">
        <v>10</v>
      </c>
      <c r="AB13" s="10">
        <v>40</v>
      </c>
      <c r="AC13" s="10">
        <v>5</v>
      </c>
      <c r="AD13" s="10">
        <v>105</v>
      </c>
      <c r="AE13" s="10" t="s">
        <v>84</v>
      </c>
    </row>
    <row r="14" ht="16.5" spans="2:31">
      <c r="R14" s="10">
        <v>6</v>
      </c>
      <c r="S14" s="10" t="s">
        <v>45</v>
      </c>
      <c r="T14" s="10" t="s">
        <v>30</v>
      </c>
      <c r="U14" s="10">
        <v>7</v>
      </c>
      <c r="V14" s="10">
        <v>10.5</v>
      </c>
      <c r="W14" s="10">
        <v>8</v>
      </c>
      <c r="X14" s="10">
        <v>12</v>
      </c>
      <c r="Y14" s="10">
        <v>9</v>
      </c>
      <c r="Z14" s="10">
        <v>27</v>
      </c>
      <c r="AA14" s="10">
        <v>8</v>
      </c>
      <c r="AB14" s="10">
        <v>32</v>
      </c>
      <c r="AC14" s="10">
        <v>2</v>
      </c>
      <c r="AD14" s="10">
        <v>83.5</v>
      </c>
      <c r="AE14" s="10">
        <v>86</v>
      </c>
    </row>
    <row r="15" ht="16.5" spans="2:31">
      <c r="R15" s="10" t="s">
        <v>84</v>
      </c>
      <c r="S15" s="10" t="s">
        <v>84</v>
      </c>
      <c r="T15" s="10" t="s">
        <v>31</v>
      </c>
      <c r="U15" s="10">
        <v>8</v>
      </c>
      <c r="V15" s="10">
        <v>12</v>
      </c>
      <c r="W15" s="10">
        <v>9</v>
      </c>
      <c r="X15" s="10">
        <v>13.5</v>
      </c>
      <c r="Y15" s="10">
        <v>8</v>
      </c>
      <c r="Z15" s="10">
        <v>24</v>
      </c>
      <c r="AA15" s="10">
        <v>9</v>
      </c>
      <c r="AB15" s="10">
        <v>36</v>
      </c>
      <c r="AC15" s="10">
        <v>3</v>
      </c>
      <c r="AD15" s="10">
        <v>88.5</v>
      </c>
      <c r="AE15" s="10" t="s">
        <v>84</v>
      </c>
    </row>
    <row r="16" ht="16.5" spans="2:31">
      <c r="R16" s="10">
        <v>7</v>
      </c>
      <c r="S16" s="10" t="s">
        <v>47</v>
      </c>
      <c r="T16" s="10" t="s">
        <v>30</v>
      </c>
      <c r="U16" s="10">
        <v>7</v>
      </c>
      <c r="V16" s="10">
        <v>10.5</v>
      </c>
      <c r="W16" s="10">
        <v>9</v>
      </c>
      <c r="X16" s="10">
        <v>13.5</v>
      </c>
      <c r="Y16" s="10">
        <v>9</v>
      </c>
      <c r="Z16" s="10">
        <v>27</v>
      </c>
      <c r="AA16" s="10">
        <v>9</v>
      </c>
      <c r="AB16" s="10">
        <v>36</v>
      </c>
      <c r="AC16" s="10">
        <v>5</v>
      </c>
      <c r="AD16" s="10">
        <v>92</v>
      </c>
      <c r="AE16" s="10">
        <v>92</v>
      </c>
    </row>
    <row r="17" ht="16.5" spans="18:31">
      <c r="R17" s="10" t="s">
        <v>84</v>
      </c>
      <c r="S17" s="10" t="s">
        <v>84</v>
      </c>
      <c r="T17" s="10" t="s">
        <v>31</v>
      </c>
      <c r="U17" s="10">
        <v>9</v>
      </c>
      <c r="V17" s="10">
        <v>13.5</v>
      </c>
      <c r="W17" s="10">
        <v>9</v>
      </c>
      <c r="X17" s="10">
        <v>13.5</v>
      </c>
      <c r="Y17" s="10">
        <v>8</v>
      </c>
      <c r="Z17" s="10">
        <v>24</v>
      </c>
      <c r="AA17" s="10">
        <v>9</v>
      </c>
      <c r="AB17" s="10">
        <v>36</v>
      </c>
      <c r="AC17" s="10">
        <v>5</v>
      </c>
      <c r="AD17" s="10">
        <v>92</v>
      </c>
      <c r="AE17" s="10" t="s">
        <v>84</v>
      </c>
    </row>
    <row r="18" ht="16.5" spans="18:31">
      <c r="R18" s="10">
        <v>8</v>
      </c>
      <c r="S18" s="10" t="s">
        <v>49</v>
      </c>
      <c r="T18" s="10" t="s">
        <v>30</v>
      </c>
      <c r="U18" s="10">
        <v>10</v>
      </c>
      <c r="V18" s="10">
        <v>15</v>
      </c>
      <c r="W18" s="10">
        <v>7</v>
      </c>
      <c r="X18" s="10">
        <v>10.5</v>
      </c>
      <c r="Y18" s="10">
        <v>8</v>
      </c>
      <c r="Z18" s="10">
        <v>24</v>
      </c>
      <c r="AA18" s="10">
        <v>9</v>
      </c>
      <c r="AB18" s="10">
        <v>36</v>
      </c>
      <c r="AC18" s="10">
        <v>3</v>
      </c>
      <c r="AD18" s="10">
        <v>88.5</v>
      </c>
      <c r="AE18" s="10">
        <v>84.3</v>
      </c>
    </row>
    <row r="19" ht="16.5" spans="18:31">
      <c r="R19" s="10" t="s">
        <v>84</v>
      </c>
      <c r="S19" s="10" t="s">
        <v>84</v>
      </c>
      <c r="T19" s="10" t="s">
        <v>31</v>
      </c>
      <c r="U19" s="10">
        <v>9</v>
      </c>
      <c r="V19" s="10">
        <v>13.5</v>
      </c>
      <c r="W19" s="10">
        <v>7</v>
      </c>
      <c r="X19" s="10">
        <v>10.5</v>
      </c>
      <c r="Y19" s="10">
        <v>7</v>
      </c>
      <c r="Z19" s="10">
        <v>21</v>
      </c>
      <c r="AA19" s="10">
        <v>8</v>
      </c>
      <c r="AB19" s="10">
        <v>32</v>
      </c>
      <c r="AC19" s="10">
        <v>3</v>
      </c>
      <c r="AD19" s="10">
        <v>80</v>
      </c>
      <c r="AE19" s="10" t="s">
        <v>84</v>
      </c>
    </row>
    <row r="20" ht="16.5" spans="18:31">
      <c r="R20" s="10">
        <v>9</v>
      </c>
      <c r="S20" s="10" t="s">
        <v>86</v>
      </c>
      <c r="T20" s="10" t="s">
        <v>30</v>
      </c>
      <c r="U20" s="10">
        <v>8</v>
      </c>
      <c r="V20" s="10">
        <v>12</v>
      </c>
      <c r="W20" s="10">
        <v>6</v>
      </c>
      <c r="X20" s="10">
        <v>9</v>
      </c>
      <c r="Y20" s="10">
        <v>8</v>
      </c>
      <c r="Z20" s="10">
        <v>24</v>
      </c>
      <c r="AA20" s="10">
        <v>7</v>
      </c>
      <c r="AB20" s="10">
        <v>28</v>
      </c>
      <c r="AC20" s="10">
        <v>2</v>
      </c>
      <c r="AD20" s="10">
        <v>75</v>
      </c>
      <c r="AE20" s="10">
        <v>85</v>
      </c>
    </row>
    <row r="21" ht="16.5" spans="18:31">
      <c r="R21" s="10" t="s">
        <v>84</v>
      </c>
      <c r="S21" s="10" t="s">
        <v>84</v>
      </c>
      <c r="T21" s="10" t="s">
        <v>31</v>
      </c>
      <c r="U21" s="10">
        <v>9</v>
      </c>
      <c r="V21" s="10">
        <v>13.5</v>
      </c>
      <c r="W21" s="10">
        <v>9</v>
      </c>
      <c r="X21" s="10">
        <v>13.5</v>
      </c>
      <c r="Y21" s="10">
        <v>9</v>
      </c>
      <c r="Z21" s="10">
        <v>27</v>
      </c>
      <c r="AA21" s="10">
        <v>9</v>
      </c>
      <c r="AB21" s="10">
        <v>36</v>
      </c>
      <c r="AC21" s="10">
        <v>5</v>
      </c>
      <c r="AD21" s="10">
        <v>95</v>
      </c>
      <c r="AE21" s="10" t="s">
        <v>84</v>
      </c>
    </row>
  </sheetData>
  <mergeCells count="30">
    <mergeCell ref="B2:P2"/>
    <mergeCell ref="R2:AE2"/>
    <mergeCell ref="D11:O11"/>
    <mergeCell ref="R4:R5"/>
    <mergeCell ref="R6:R7"/>
    <mergeCell ref="R8:R9"/>
    <mergeCell ref="R10:R11"/>
    <mergeCell ref="R12:R13"/>
    <mergeCell ref="R14:R15"/>
    <mergeCell ref="R16:R17"/>
    <mergeCell ref="R18:R19"/>
    <mergeCell ref="R20:R21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AE4:AE5"/>
    <mergeCell ref="AE6:AE7"/>
    <mergeCell ref="AE8:AE9"/>
    <mergeCell ref="AE10:AE11"/>
    <mergeCell ref="AE12:AE13"/>
    <mergeCell ref="AE14:AE15"/>
    <mergeCell ref="AE16:AE17"/>
    <mergeCell ref="AE18:AE19"/>
    <mergeCell ref="AE20:AE2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6"/>
  <sheetViews>
    <sheetView workbookViewId="0">
      <selection activeCell="J12" sqref="J12"/>
    </sheetView>
  </sheetViews>
  <sheetFormatPr defaultColWidth="9" defaultRowHeight="16.5" outlineLevelRow="5"/>
  <cols>
    <col min="1" max="2" width="9" style="5"/>
    <col min="3" max="3" width="9.625" style="5" customWidth="1"/>
    <col min="4" max="4" width="27.25" style="5" customWidth="1"/>
    <col min="5" max="5" width="12.625" style="5" customWidth="1"/>
    <col min="6" max="6" width="9" style="5"/>
    <col min="7" max="10" width="14.25" style="5" customWidth="1"/>
    <col min="11" max="16384" width="9" style="5"/>
  </cols>
  <sheetData>
    <row r="2" spans="2:14">
      <c r="B2" s="32" t="s">
        <v>87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14">
      <c r="B3" s="32" t="s">
        <v>20</v>
      </c>
      <c r="C3" s="32" t="s">
        <v>21</v>
      </c>
      <c r="D3" s="32" t="s">
        <v>22</v>
      </c>
      <c r="E3" s="32" t="s">
        <v>23</v>
      </c>
      <c r="F3" s="32" t="s">
        <v>8</v>
      </c>
      <c r="G3" s="32" t="s">
        <v>9</v>
      </c>
      <c r="H3" s="32"/>
      <c r="I3" s="32"/>
      <c r="J3" s="32"/>
      <c r="K3" s="32"/>
      <c r="L3" s="32"/>
      <c r="M3" s="32" t="s">
        <v>24</v>
      </c>
      <c r="N3" s="32" t="s">
        <v>25</v>
      </c>
    </row>
    <row r="4" spans="2:14">
      <c r="B4" s="32"/>
      <c r="C4" s="32"/>
      <c r="D4" s="32"/>
      <c r="E4" s="32"/>
      <c r="F4" s="32"/>
      <c r="G4" s="32" t="s">
        <v>26</v>
      </c>
      <c r="H4" s="32" t="s">
        <v>27</v>
      </c>
      <c r="I4" s="32" t="s">
        <v>88</v>
      </c>
      <c r="J4" s="32" t="s">
        <v>89</v>
      </c>
      <c r="K4" s="32" t="s">
        <v>28</v>
      </c>
      <c r="L4" s="32" t="s">
        <v>29</v>
      </c>
      <c r="M4" s="32"/>
      <c r="N4" s="32"/>
    </row>
    <row r="5" spans="2:14">
      <c r="B5" s="32"/>
      <c r="C5" s="32"/>
      <c r="D5" s="32"/>
      <c r="E5" s="32"/>
      <c r="F5" s="32"/>
      <c r="G5" s="32" t="s">
        <v>30</v>
      </c>
      <c r="H5" s="32" t="s">
        <v>31</v>
      </c>
      <c r="I5" s="32" t="s">
        <v>90</v>
      </c>
      <c r="J5" s="33" t="s">
        <v>47</v>
      </c>
      <c r="K5" s="32"/>
      <c r="L5" s="32"/>
      <c r="M5" s="32"/>
      <c r="N5" s="32"/>
    </row>
    <row r="6" spans="2:14">
      <c r="B6" s="32">
        <v>10</v>
      </c>
      <c r="C6" s="32" t="s">
        <v>91</v>
      </c>
      <c r="D6" s="32" t="s">
        <v>92</v>
      </c>
      <c r="E6" s="32" t="s">
        <v>39</v>
      </c>
      <c r="F6" s="34">
        <v>85.1</v>
      </c>
      <c r="G6" s="32">
        <v>84.5</v>
      </c>
      <c r="H6" s="32">
        <v>74.5</v>
      </c>
      <c r="I6" s="32">
        <v>82.5</v>
      </c>
      <c r="J6" s="32">
        <v>77.5</v>
      </c>
      <c r="K6" s="32">
        <f>AVERAGE(G6:J6)</f>
        <v>79.75</v>
      </c>
      <c r="L6" s="35">
        <f>ROUND(K6,1)</f>
        <v>79.8</v>
      </c>
      <c r="M6" s="36">
        <f>F6*0.75+L6*0.25</f>
        <v>83.775</v>
      </c>
      <c r="N6" s="35">
        <f>ROUND(M6,1)</f>
        <v>83.8</v>
      </c>
    </row>
  </sheetData>
  <mergeCells count="11">
    <mergeCell ref="B2:N2"/>
    <mergeCell ref="G3:L3"/>
    <mergeCell ref="B3:B5"/>
    <mergeCell ref="C3:C5"/>
    <mergeCell ref="D3:D5"/>
    <mergeCell ref="E3:E5"/>
    <mergeCell ref="F3:F5"/>
    <mergeCell ref="K4:K5"/>
    <mergeCell ref="L4:L5"/>
    <mergeCell ref="M3:M5"/>
    <mergeCell ref="N3:N5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E7"/>
  <sheetViews>
    <sheetView topLeftCell="I1" workbookViewId="0">
      <selection activeCell="AI6" sqref="AI6"/>
    </sheetView>
  </sheetViews>
  <sheetFormatPr defaultColWidth="9" defaultRowHeight="14.25" outlineLevelRow="6"/>
  <cols>
    <col min="3" max="3" width="11.25" customWidth="1"/>
    <col min="4" max="4" width="11.375" customWidth="1"/>
    <col min="5" max="15" width="6.375" customWidth="1"/>
    <col min="16" max="16" width="5.5" customWidth="1"/>
    <col min="18" max="18" width="6.375" customWidth="1"/>
    <col min="19" max="19" width="11.25" customWidth="1"/>
    <col min="20" max="20" width="11.375" customWidth="1"/>
    <col min="21" max="21" width="6.375" customWidth="1"/>
    <col min="22" max="22" width="14.75" customWidth="1"/>
    <col min="23" max="23" width="6.375" customWidth="1"/>
    <col min="24" max="24" width="14.75" customWidth="1"/>
    <col min="25" max="25" width="6.375" customWidth="1"/>
    <col min="26" max="26" width="13.125" customWidth="1"/>
    <col min="27" max="27" width="6.375" customWidth="1"/>
    <col min="28" max="28" width="13.125" customWidth="1"/>
    <col min="29" max="29" width="6.375" customWidth="1"/>
    <col min="30" max="30" width="9.625" customWidth="1"/>
    <col min="31" max="31" width="11.375" customWidth="1"/>
  </cols>
  <sheetData>
    <row r="2" ht="16.5" spans="2:31">
      <c r="B2" s="9" t="s">
        <v>93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R2" s="9" t="s">
        <v>94</v>
      </c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ht="16.5" spans="2:31">
      <c r="B3" s="10" t="s">
        <v>20</v>
      </c>
      <c r="C3" s="10" t="s">
        <v>59</v>
      </c>
      <c r="D3" s="10" t="s">
        <v>23</v>
      </c>
      <c r="E3" s="10" t="s">
        <v>60</v>
      </c>
      <c r="F3" s="10" t="s">
        <v>61</v>
      </c>
      <c r="G3" s="10" t="s">
        <v>62</v>
      </c>
      <c r="H3" s="10" t="s">
        <v>63</v>
      </c>
      <c r="I3" s="10" t="s">
        <v>64</v>
      </c>
      <c r="J3" s="10" t="s">
        <v>65</v>
      </c>
      <c r="K3" s="10" t="s">
        <v>66</v>
      </c>
      <c r="L3" s="10" t="s">
        <v>67</v>
      </c>
      <c r="M3" s="10" t="s">
        <v>68</v>
      </c>
      <c r="N3" s="10" t="s">
        <v>69</v>
      </c>
      <c r="O3" s="10" t="s">
        <v>70</v>
      </c>
      <c r="P3" s="10" t="s">
        <v>71</v>
      </c>
      <c r="R3" s="10" t="s">
        <v>20</v>
      </c>
      <c r="S3" s="10" t="s">
        <v>59</v>
      </c>
      <c r="T3" s="10" t="s">
        <v>72</v>
      </c>
      <c r="U3" s="10" t="s">
        <v>73</v>
      </c>
      <c r="V3" s="10" t="s">
        <v>74</v>
      </c>
      <c r="W3" s="10" t="s">
        <v>75</v>
      </c>
      <c r="X3" s="10" t="s">
        <v>76</v>
      </c>
      <c r="Y3" s="10" t="s">
        <v>77</v>
      </c>
      <c r="Z3" s="10" t="s">
        <v>78</v>
      </c>
      <c r="AA3" s="10" t="s">
        <v>79</v>
      </c>
      <c r="AB3" s="10" t="s">
        <v>80</v>
      </c>
      <c r="AC3" s="10" t="s">
        <v>81</v>
      </c>
      <c r="AD3" s="10" t="s">
        <v>82</v>
      </c>
      <c r="AE3" s="10" t="s">
        <v>83</v>
      </c>
    </row>
    <row r="4" ht="16.5" spans="2:31">
      <c r="B4" s="10">
        <v>10</v>
      </c>
      <c r="C4" s="10" t="s">
        <v>91</v>
      </c>
      <c r="D4" s="10" t="s">
        <v>39</v>
      </c>
      <c r="E4" s="10">
        <v>9.9</v>
      </c>
      <c r="F4" s="10">
        <v>4.8</v>
      </c>
      <c r="G4" s="10">
        <v>8</v>
      </c>
      <c r="H4" s="10">
        <v>3.8</v>
      </c>
      <c r="I4" s="10">
        <v>8.5</v>
      </c>
      <c r="J4" s="10">
        <v>8.9</v>
      </c>
      <c r="K4" s="10">
        <v>7.5</v>
      </c>
      <c r="L4" s="10">
        <v>17</v>
      </c>
      <c r="M4" s="10">
        <v>7.6</v>
      </c>
      <c r="N4" s="10">
        <v>7</v>
      </c>
      <c r="O4" s="10">
        <v>2.1</v>
      </c>
      <c r="P4" s="10">
        <v>85.1</v>
      </c>
      <c r="R4" s="10">
        <v>10</v>
      </c>
      <c r="S4" s="10" t="s">
        <v>91</v>
      </c>
      <c r="T4" s="10" t="s">
        <v>30</v>
      </c>
      <c r="U4" s="10">
        <v>9</v>
      </c>
      <c r="V4" s="10">
        <v>13.5</v>
      </c>
      <c r="W4" s="10">
        <v>8</v>
      </c>
      <c r="X4" s="10">
        <v>12</v>
      </c>
      <c r="Y4" s="10">
        <v>8</v>
      </c>
      <c r="Z4" s="10">
        <v>24</v>
      </c>
      <c r="AA4" s="10">
        <v>8</v>
      </c>
      <c r="AB4" s="10">
        <v>32</v>
      </c>
      <c r="AC4" s="10">
        <v>3</v>
      </c>
      <c r="AD4" s="10">
        <v>84.5</v>
      </c>
      <c r="AE4" s="10">
        <v>79.8</v>
      </c>
    </row>
    <row r="5" ht="16.5" spans="2:31">
      <c r="R5" s="10" t="s">
        <v>84</v>
      </c>
      <c r="S5" s="10" t="s">
        <v>84</v>
      </c>
      <c r="T5" s="10" t="s">
        <v>31</v>
      </c>
      <c r="U5" s="10">
        <v>8</v>
      </c>
      <c r="V5" s="10">
        <v>12</v>
      </c>
      <c r="W5" s="10">
        <v>7</v>
      </c>
      <c r="X5" s="10">
        <v>10.5</v>
      </c>
      <c r="Y5" s="10">
        <v>7</v>
      </c>
      <c r="Z5" s="10">
        <v>21</v>
      </c>
      <c r="AA5" s="10">
        <v>7</v>
      </c>
      <c r="AB5" s="10">
        <v>28</v>
      </c>
      <c r="AC5" s="10">
        <v>3</v>
      </c>
      <c r="AD5" s="10">
        <v>74.5</v>
      </c>
      <c r="AE5" s="10" t="s">
        <v>84</v>
      </c>
    </row>
    <row r="6" ht="16.5" spans="2:31">
      <c r="R6" s="10" t="s">
        <v>84</v>
      </c>
      <c r="S6" s="10" t="s">
        <v>84</v>
      </c>
      <c r="T6" s="10" t="s">
        <v>90</v>
      </c>
      <c r="U6" s="10">
        <v>10</v>
      </c>
      <c r="V6" s="10">
        <v>15</v>
      </c>
      <c r="W6" s="10">
        <v>7</v>
      </c>
      <c r="X6" s="10">
        <v>10.5</v>
      </c>
      <c r="Y6" s="10">
        <v>7</v>
      </c>
      <c r="Z6" s="10">
        <v>21</v>
      </c>
      <c r="AA6" s="10">
        <v>8</v>
      </c>
      <c r="AB6" s="10">
        <v>32</v>
      </c>
      <c r="AC6" s="10">
        <v>4</v>
      </c>
      <c r="AD6" s="10">
        <v>82.5</v>
      </c>
      <c r="AE6" s="10" t="s">
        <v>84</v>
      </c>
    </row>
    <row r="7" ht="16.5" spans="2:31">
      <c r="R7" s="10" t="s">
        <v>84</v>
      </c>
      <c r="S7" s="10" t="s">
        <v>84</v>
      </c>
      <c r="T7" s="10" t="s">
        <v>47</v>
      </c>
      <c r="U7" s="10">
        <v>9</v>
      </c>
      <c r="V7" s="10">
        <v>13.5</v>
      </c>
      <c r="W7" s="10">
        <v>8</v>
      </c>
      <c r="X7" s="10">
        <v>12</v>
      </c>
      <c r="Y7" s="10">
        <v>7</v>
      </c>
      <c r="Z7" s="10">
        <v>21</v>
      </c>
      <c r="AA7" s="10">
        <v>7</v>
      </c>
      <c r="AB7" s="10">
        <v>28</v>
      </c>
      <c r="AC7" s="10">
        <v>3</v>
      </c>
      <c r="AD7" s="10">
        <v>77.5</v>
      </c>
      <c r="AE7" s="10" t="s">
        <v>84</v>
      </c>
    </row>
  </sheetData>
  <mergeCells count="5">
    <mergeCell ref="B2:P2"/>
    <mergeCell ref="R2:AE2"/>
    <mergeCell ref="R4:R7"/>
    <mergeCell ref="S4:S7"/>
    <mergeCell ref="AE4:AE7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20"/>
  <sheetViews>
    <sheetView workbookViewId="0">
      <selection activeCell="A1" sqref="A1"/>
    </sheetView>
  </sheetViews>
  <sheetFormatPr defaultColWidth="9" defaultRowHeight="16.5"/>
  <cols>
    <col min="1" max="1" width="9" style="5"/>
    <col min="2" max="2" width="7.5" style="5" customWidth="1"/>
    <col min="3" max="3" width="15.625" style="5" customWidth="1"/>
    <col min="4" max="4" width="4.5" style="5" customWidth="1"/>
    <col min="5" max="5" width="50.75" style="5" customWidth="1"/>
    <col min="6" max="7" width="9" style="5"/>
    <col min="8" max="8" width="20.75" style="5" customWidth="1"/>
    <col min="9" max="9" width="10.25" style="5" customWidth="1"/>
    <col min="10" max="16384" width="9" style="5"/>
  </cols>
  <sheetData>
    <row r="2" spans="2:11">
      <c r="B2" s="11" t="s">
        <v>59</v>
      </c>
      <c r="C2" s="12"/>
      <c r="D2" s="12"/>
      <c r="E2" s="13" t="s">
        <v>22</v>
      </c>
      <c r="F2" s="12" t="s">
        <v>8</v>
      </c>
      <c r="G2" s="12" t="s">
        <v>9</v>
      </c>
      <c r="H2" s="12" t="s">
        <v>71</v>
      </c>
      <c r="I2" s="12" t="s">
        <v>95</v>
      </c>
      <c r="J2" s="12" t="s">
        <v>96</v>
      </c>
      <c r="K2" s="15" t="s">
        <v>97</v>
      </c>
    </row>
    <row r="3" ht="14.45" customHeight="1" spans="2:11">
      <c r="B3" s="16" t="s">
        <v>20</v>
      </c>
      <c r="C3" s="9" t="s">
        <v>21</v>
      </c>
      <c r="D3" s="9" t="s">
        <v>98</v>
      </c>
      <c r="E3" s="17"/>
      <c r="F3" s="9"/>
      <c r="G3" s="9"/>
      <c r="H3" s="9"/>
      <c r="I3" s="9"/>
      <c r="J3" s="9"/>
      <c r="K3" s="18"/>
    </row>
    <row r="4" spans="2:11">
      <c r="B4" s="16" t="s">
        <v>99</v>
      </c>
      <c r="C4" s="9" t="s">
        <v>37</v>
      </c>
      <c r="D4" s="9">
        <v>4</v>
      </c>
      <c r="E4" s="27" t="s">
        <v>100</v>
      </c>
      <c r="F4" s="9">
        <v>0.1</v>
      </c>
      <c r="G4" s="9">
        <v>-0.9</v>
      </c>
      <c r="H4" s="9">
        <f>MAX(0,ROUND(F4*0.75+G4*0.25,1))</f>
        <v>0</v>
      </c>
      <c r="I4" s="20">
        <f t="shared" ref="I4:I20" si="0">H4/105</f>
        <v>0</v>
      </c>
      <c r="J4" s="9">
        <f>H5+H6</f>
        <v>175.8</v>
      </c>
      <c r="K4" s="18">
        <v>1</v>
      </c>
    </row>
    <row r="5" spans="2:11">
      <c r="B5" s="16"/>
      <c r="C5" s="9"/>
      <c r="D5" s="9"/>
      <c r="E5" s="28" t="s">
        <v>101</v>
      </c>
      <c r="F5" s="9">
        <v>82.2</v>
      </c>
      <c r="G5" s="9">
        <v>71.4</v>
      </c>
      <c r="H5" s="9">
        <f>MAX(0,ROUND(F5*0.75+G5*0.25,1))</f>
        <v>79.5</v>
      </c>
      <c r="I5" s="20">
        <f t="shared" si="0"/>
        <v>0.757142857142857</v>
      </c>
      <c r="J5" s="9"/>
      <c r="K5" s="18"/>
    </row>
    <row r="6" spans="2:11">
      <c r="B6" s="16"/>
      <c r="C6" s="9"/>
      <c r="D6" s="9"/>
      <c r="E6" s="28" t="s">
        <v>102</v>
      </c>
      <c r="F6" s="9">
        <v>97.8</v>
      </c>
      <c r="G6" s="9">
        <v>91.6</v>
      </c>
      <c r="H6" s="9">
        <f t="shared" ref="H6:H20" si="1">MAX(0,ROUND(F6*0.75+G6*0.25,1))</f>
        <v>96.3</v>
      </c>
      <c r="I6" s="20">
        <f t="shared" si="0"/>
        <v>0.917142857142857</v>
      </c>
      <c r="J6" s="9"/>
      <c r="K6" s="18"/>
    </row>
    <row r="7" spans="2:11">
      <c r="B7" s="16" t="s">
        <v>103</v>
      </c>
      <c r="C7" s="9" t="s">
        <v>91</v>
      </c>
      <c r="D7" s="9">
        <v>56</v>
      </c>
      <c r="E7" s="27" t="s">
        <v>104</v>
      </c>
      <c r="F7" s="9">
        <v>0</v>
      </c>
      <c r="G7" s="9">
        <v>0</v>
      </c>
      <c r="H7" s="9">
        <f t="shared" si="1"/>
        <v>0</v>
      </c>
      <c r="I7" s="20">
        <f t="shared" si="0"/>
        <v>0</v>
      </c>
      <c r="J7" s="9">
        <v>0</v>
      </c>
      <c r="K7" s="18">
        <v>3</v>
      </c>
    </row>
    <row r="8" spans="2:11">
      <c r="B8" s="16" t="s">
        <v>105</v>
      </c>
      <c r="C8" s="9" t="s">
        <v>47</v>
      </c>
      <c r="D8" s="9">
        <v>38</v>
      </c>
      <c r="E8" s="28" t="s">
        <v>106</v>
      </c>
      <c r="F8" s="9">
        <v>88.1</v>
      </c>
      <c r="G8" s="9">
        <v>74.4</v>
      </c>
      <c r="H8" s="9">
        <f t="shared" si="1"/>
        <v>84.7</v>
      </c>
      <c r="I8" s="20">
        <f t="shared" si="0"/>
        <v>0.806666666666667</v>
      </c>
      <c r="J8" s="9">
        <f>H8</f>
        <v>84.7</v>
      </c>
      <c r="K8" s="18">
        <v>2</v>
      </c>
    </row>
    <row r="9" ht="0.6" customHeight="1" spans="2:11">
      <c r="B9" s="16" t="s">
        <v>107</v>
      </c>
      <c r="C9" s="9" t="s">
        <v>34</v>
      </c>
      <c r="D9" s="9">
        <v>43</v>
      </c>
      <c r="E9" s="9"/>
      <c r="F9" s="9"/>
      <c r="G9" s="9"/>
      <c r="H9" s="9">
        <f t="shared" si="1"/>
        <v>0</v>
      </c>
      <c r="I9" s="20">
        <f t="shared" si="0"/>
        <v>0</v>
      </c>
      <c r="J9" s="9" t="e">
        <f>#REF!</f>
        <v>#REF!</v>
      </c>
      <c r="K9" s="18">
        <v>3</v>
      </c>
    </row>
    <row r="10" ht="18" hidden="1" customHeight="1" spans="2:11">
      <c r="B10" s="16"/>
      <c r="C10" s="9"/>
      <c r="D10" s="9"/>
      <c r="E10" s="28"/>
      <c r="F10" s="29"/>
      <c r="G10" s="9"/>
      <c r="H10" s="9">
        <f t="shared" si="1"/>
        <v>0</v>
      </c>
      <c r="I10" s="20">
        <f t="shared" si="0"/>
        <v>0</v>
      </c>
      <c r="J10" s="9"/>
      <c r="K10" s="18"/>
    </row>
    <row r="11" ht="0.6" hidden="1" customHeight="1" spans="2:11">
      <c r="B11" s="16"/>
      <c r="C11" s="9"/>
      <c r="D11" s="9"/>
      <c r="E11" s="28"/>
      <c r="F11" s="29"/>
      <c r="G11" s="9"/>
      <c r="H11" s="9">
        <f t="shared" si="1"/>
        <v>0</v>
      </c>
      <c r="I11" s="20">
        <f t="shared" si="0"/>
        <v>0</v>
      </c>
      <c r="J11" s="9"/>
      <c r="K11" s="18"/>
    </row>
    <row r="12" spans="2:11">
      <c r="B12" s="16" t="s">
        <v>107</v>
      </c>
      <c r="C12" s="9" t="s">
        <v>32</v>
      </c>
      <c r="D12" s="9">
        <v>181</v>
      </c>
      <c r="E12" s="28" t="s">
        <v>108</v>
      </c>
      <c r="F12" s="9">
        <v>90.7</v>
      </c>
      <c r="G12" s="9">
        <v>82.2</v>
      </c>
      <c r="H12" s="9">
        <f t="shared" si="1"/>
        <v>88.6</v>
      </c>
      <c r="I12" s="20">
        <f t="shared" si="0"/>
        <v>0.843809523809524</v>
      </c>
      <c r="J12" s="9">
        <f>H12+H13</f>
        <v>170.9</v>
      </c>
      <c r="K12" s="18">
        <v>4</v>
      </c>
    </row>
    <row r="13" spans="2:11">
      <c r="B13" s="16"/>
      <c r="C13" s="9"/>
      <c r="D13" s="9"/>
      <c r="E13" s="28" t="s">
        <v>109</v>
      </c>
      <c r="F13" s="9">
        <v>82.6</v>
      </c>
      <c r="G13" s="9">
        <v>81.2</v>
      </c>
      <c r="H13" s="9">
        <f t="shared" si="1"/>
        <v>82.3</v>
      </c>
      <c r="I13" s="20">
        <f t="shared" si="0"/>
        <v>0.783809523809524</v>
      </c>
      <c r="J13" s="9"/>
      <c r="K13" s="18"/>
    </row>
    <row r="14" spans="2:11">
      <c r="B14" s="16" t="s">
        <v>110</v>
      </c>
      <c r="C14" s="9" t="s">
        <v>45</v>
      </c>
      <c r="D14" s="9">
        <v>249</v>
      </c>
      <c r="E14" s="28" t="s">
        <v>111</v>
      </c>
      <c r="F14" s="9">
        <v>97.3</v>
      </c>
      <c r="G14" s="9">
        <v>92.7</v>
      </c>
      <c r="H14" s="9">
        <f t="shared" si="1"/>
        <v>96.2</v>
      </c>
      <c r="I14" s="20">
        <f t="shared" si="0"/>
        <v>0.916190476190476</v>
      </c>
      <c r="J14" s="9">
        <f>H14+H15</f>
        <v>194.9</v>
      </c>
      <c r="K14" s="18">
        <v>1</v>
      </c>
    </row>
    <row r="15" spans="2:11">
      <c r="B15" s="16"/>
      <c r="C15" s="9"/>
      <c r="D15" s="9"/>
      <c r="E15" s="28" t="s">
        <v>112</v>
      </c>
      <c r="F15" s="9">
        <v>101</v>
      </c>
      <c r="G15" s="9">
        <v>91.7</v>
      </c>
      <c r="H15" s="9">
        <f t="shared" si="1"/>
        <v>98.7</v>
      </c>
      <c r="I15" s="20">
        <f t="shared" si="0"/>
        <v>0.94</v>
      </c>
      <c r="J15" s="9"/>
      <c r="K15" s="18"/>
    </row>
    <row r="16" spans="2:11">
      <c r="B16" s="16" t="s">
        <v>113</v>
      </c>
      <c r="C16" s="9" t="s">
        <v>40</v>
      </c>
      <c r="D16" s="9">
        <v>13</v>
      </c>
      <c r="E16" s="27" t="s">
        <v>114</v>
      </c>
      <c r="F16" s="9">
        <v>85.8</v>
      </c>
      <c r="G16" s="9">
        <v>77</v>
      </c>
      <c r="H16" s="9">
        <f t="shared" si="1"/>
        <v>83.6</v>
      </c>
      <c r="I16" s="20">
        <f t="shared" ref="I16:I18" si="2">H16/105</f>
        <v>0.796190476190476</v>
      </c>
      <c r="J16" s="9">
        <f>H17+H18</f>
        <v>191.1</v>
      </c>
      <c r="K16" s="18">
        <v>2</v>
      </c>
    </row>
    <row r="17" spans="2:11">
      <c r="B17" s="16"/>
      <c r="C17" s="9"/>
      <c r="D17" s="9"/>
      <c r="E17" s="28" t="s">
        <v>115</v>
      </c>
      <c r="F17" s="9">
        <v>97.1</v>
      </c>
      <c r="G17" s="9">
        <v>89.5</v>
      </c>
      <c r="H17" s="9">
        <f t="shared" si="1"/>
        <v>95.2</v>
      </c>
      <c r="I17" s="20">
        <f t="shared" si="2"/>
        <v>0.906666666666667</v>
      </c>
      <c r="J17" s="9"/>
      <c r="K17" s="18"/>
    </row>
    <row r="18" spans="2:11">
      <c r="B18" s="16"/>
      <c r="C18" s="9"/>
      <c r="D18" s="9"/>
      <c r="E18" s="28" t="s">
        <v>116</v>
      </c>
      <c r="F18" s="9">
        <v>97.6</v>
      </c>
      <c r="G18" s="9">
        <v>90.7</v>
      </c>
      <c r="H18" s="9">
        <f t="shared" si="1"/>
        <v>95.9</v>
      </c>
      <c r="I18" s="20">
        <f t="shared" si="2"/>
        <v>0.913333333333333</v>
      </c>
      <c r="J18" s="9"/>
      <c r="K18" s="18"/>
    </row>
    <row r="19" spans="2:11">
      <c r="B19" s="16" t="s">
        <v>117</v>
      </c>
      <c r="C19" s="9" t="s">
        <v>35</v>
      </c>
      <c r="D19" s="9">
        <v>158</v>
      </c>
      <c r="E19" s="28" t="s">
        <v>118</v>
      </c>
      <c r="F19" s="9">
        <v>94.2</v>
      </c>
      <c r="G19" s="9">
        <v>81.7</v>
      </c>
      <c r="H19" s="9">
        <f t="shared" si="1"/>
        <v>91.1</v>
      </c>
      <c r="I19" s="20">
        <f t="shared" si="0"/>
        <v>0.867619047619048</v>
      </c>
      <c r="J19" s="9">
        <f>H19+H20</f>
        <v>181.5</v>
      </c>
      <c r="K19" s="18">
        <v>3</v>
      </c>
    </row>
    <row r="20" ht="17.25" spans="2:11">
      <c r="B20" s="22"/>
      <c r="C20" s="23"/>
      <c r="D20" s="23"/>
      <c r="E20" s="30" t="s">
        <v>119</v>
      </c>
      <c r="F20" s="23">
        <v>91.5</v>
      </c>
      <c r="G20" s="23">
        <v>87</v>
      </c>
      <c r="H20" s="23">
        <f t="shared" si="1"/>
        <v>90.4</v>
      </c>
      <c r="I20" s="25">
        <f t="shared" si="0"/>
        <v>0.860952380952381</v>
      </c>
      <c r="J20" s="23"/>
      <c r="K20" s="31"/>
    </row>
  </sheetData>
  <mergeCells count="38">
    <mergeCell ref="B2:D2"/>
    <mergeCell ref="B4:B6"/>
    <mergeCell ref="B10:B11"/>
    <mergeCell ref="B12:B13"/>
    <mergeCell ref="B14:B15"/>
    <mergeCell ref="B16:B18"/>
    <mergeCell ref="B19:B20"/>
    <mergeCell ref="C4:C6"/>
    <mergeCell ref="C10:C11"/>
    <mergeCell ref="C12:C13"/>
    <mergeCell ref="C14:C15"/>
    <mergeCell ref="C16:C18"/>
    <mergeCell ref="C19:C20"/>
    <mergeCell ref="D4:D6"/>
    <mergeCell ref="D10:D11"/>
    <mergeCell ref="D12:D13"/>
    <mergeCell ref="D14:D15"/>
    <mergeCell ref="D16:D18"/>
    <mergeCell ref="D19:D20"/>
    <mergeCell ref="E2:E3"/>
    <mergeCell ref="F2:F3"/>
    <mergeCell ref="G2:G3"/>
    <mergeCell ref="H2:H3"/>
    <mergeCell ref="I2:I3"/>
    <mergeCell ref="J2:J3"/>
    <mergeCell ref="J4:J6"/>
    <mergeCell ref="J10:J11"/>
    <mergeCell ref="J12:J13"/>
    <mergeCell ref="J14:J15"/>
    <mergeCell ref="J16:J18"/>
    <mergeCell ref="J19:J20"/>
    <mergeCell ref="K2:K3"/>
    <mergeCell ref="K4:K6"/>
    <mergeCell ref="K10:K11"/>
    <mergeCell ref="K12:K13"/>
    <mergeCell ref="K14:K15"/>
    <mergeCell ref="K16:K18"/>
    <mergeCell ref="K19:K20"/>
  </mergeCells>
  <conditionalFormatting sqref="H4:H20">
    <cfRule type="dataBar" priority="3">
      <dataBar>
        <cfvo type="num" val="0"/>
        <cfvo type="num" val="105"/>
        <color rgb="FF638EC6"/>
      </dataBar>
      <extLst>
        <ext xmlns:x14="http://schemas.microsoft.com/office/spreadsheetml/2009/9/main" uri="{B025F937-C7B1-47D3-B67F-A62EFF666E3E}">
          <x14:id>{1cadf2d2-0dae-4e59-bd79-3535a665ffac}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adf2d2-0dae-4e59-bd79-3535a665ffac}">
            <x14:dataBar minLength="0" maxLength="100" gradient="0">
              <x14:cfvo type="num">
                <xm:f>0</xm:f>
              </x14:cfvo>
              <x14:cfvo type="num">
                <xm:f>105</xm:f>
              </x14:cfvo>
              <x14:negativeFillColor rgb="FFFF0000"/>
              <x14:axisColor rgb="FF000000"/>
            </x14:dataBar>
          </x14:cfRule>
          <xm:sqref>H4:H20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G20"/>
  <sheetViews>
    <sheetView workbookViewId="0">
      <selection activeCell="D5" sqref="D5:P5"/>
    </sheetView>
  </sheetViews>
  <sheetFormatPr defaultColWidth="9" defaultRowHeight="16.5"/>
  <cols>
    <col min="1" max="1" width="9" style="5"/>
    <col min="2" max="2" width="6.375" style="5" customWidth="1"/>
    <col min="3" max="3" width="13.125" style="5" customWidth="1"/>
    <col min="4" max="4" width="11.375" style="5" customWidth="1"/>
    <col min="5" max="16" width="6.375" style="5" customWidth="1"/>
    <col min="17" max="17" width="5.5" style="5" customWidth="1"/>
    <col min="18" max="18" width="9" style="5"/>
    <col min="19" max="19" width="6.375" style="5" customWidth="1"/>
    <col min="20" max="20" width="13.125" style="5" customWidth="1"/>
    <col min="21" max="21" width="11.625" style="5" customWidth="1"/>
    <col min="22" max="22" width="6.375" style="5" customWidth="1"/>
    <col min="23" max="23" width="14.75" style="5" customWidth="1"/>
    <col min="24" max="24" width="6.375" style="5" customWidth="1"/>
    <col min="25" max="25" width="14.75" style="5" customWidth="1"/>
    <col min="26" max="26" width="6.375" style="5" customWidth="1"/>
    <col min="27" max="27" width="13.125" style="5" customWidth="1"/>
    <col min="28" max="28" width="6.375" style="5" customWidth="1"/>
    <col min="29" max="29" width="13.125" style="5" customWidth="1"/>
    <col min="30" max="30" width="6.375" style="5" customWidth="1"/>
    <col min="31" max="31" width="4.75" style="5" customWidth="1"/>
    <col min="32" max="32" width="9.625" style="5" customWidth="1"/>
    <col min="33" max="33" width="11.375" style="5" customWidth="1"/>
    <col min="34" max="16384" width="9" style="5"/>
  </cols>
  <sheetData>
    <row r="2" spans="2:33">
      <c r="B2" s="9" t="s">
        <v>120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S2" s="6" t="s">
        <v>121</v>
      </c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8"/>
    </row>
    <row r="3" spans="2:33">
      <c r="B3" s="10" t="s">
        <v>20</v>
      </c>
      <c r="C3" s="10" t="s">
        <v>59</v>
      </c>
      <c r="D3" s="10" t="s">
        <v>23</v>
      </c>
      <c r="E3" s="10" t="s">
        <v>60</v>
      </c>
      <c r="F3" s="10" t="s">
        <v>61</v>
      </c>
      <c r="G3" s="10" t="s">
        <v>62</v>
      </c>
      <c r="H3" s="10" t="s">
        <v>63</v>
      </c>
      <c r="I3" s="10" t="s">
        <v>64</v>
      </c>
      <c r="J3" s="10" t="s">
        <v>65</v>
      </c>
      <c r="K3" s="10" t="s">
        <v>66</v>
      </c>
      <c r="L3" s="10" t="s">
        <v>67</v>
      </c>
      <c r="M3" s="10" t="s">
        <v>68</v>
      </c>
      <c r="N3" s="10" t="s">
        <v>69</v>
      </c>
      <c r="O3" s="10" t="s">
        <v>70</v>
      </c>
      <c r="P3" s="10" t="s">
        <v>122</v>
      </c>
      <c r="Q3" s="10" t="s">
        <v>71</v>
      </c>
      <c r="S3" s="10" t="s">
        <v>20</v>
      </c>
      <c r="T3" s="10" t="s">
        <v>59</v>
      </c>
      <c r="U3" s="10" t="s">
        <v>72</v>
      </c>
      <c r="V3" s="10" t="s">
        <v>73</v>
      </c>
      <c r="W3" s="10" t="s">
        <v>74</v>
      </c>
      <c r="X3" s="10" t="s">
        <v>75</v>
      </c>
      <c r="Y3" s="10" t="s">
        <v>76</v>
      </c>
      <c r="Z3" s="10" t="s">
        <v>77</v>
      </c>
      <c r="AA3" s="10" t="s">
        <v>78</v>
      </c>
      <c r="AB3" s="10" t="s">
        <v>79</v>
      </c>
      <c r="AC3" s="10" t="s">
        <v>80</v>
      </c>
      <c r="AD3" s="10" t="s">
        <v>81</v>
      </c>
      <c r="AE3" s="10" t="s">
        <v>123</v>
      </c>
      <c r="AF3" s="10" t="s">
        <v>82</v>
      </c>
      <c r="AG3" s="10" t="s">
        <v>83</v>
      </c>
    </row>
    <row r="4" spans="2:33">
      <c r="B4" s="10" t="s">
        <v>99</v>
      </c>
      <c r="C4" s="10" t="s">
        <v>37</v>
      </c>
      <c r="D4" s="10" t="s">
        <v>42</v>
      </c>
      <c r="E4" s="10">
        <v>8</v>
      </c>
      <c r="F4" s="10">
        <v>3</v>
      </c>
      <c r="G4" s="10">
        <v>2</v>
      </c>
      <c r="H4" s="10">
        <v>0.5</v>
      </c>
      <c r="I4" s="10">
        <v>0.5</v>
      </c>
      <c r="J4" s="10">
        <v>1.3</v>
      </c>
      <c r="K4" s="10">
        <v>2.2</v>
      </c>
      <c r="L4" s="10">
        <v>1.6</v>
      </c>
      <c r="M4" s="10">
        <v>0.5</v>
      </c>
      <c r="N4" s="10">
        <v>0.5</v>
      </c>
      <c r="O4" s="10">
        <v>0</v>
      </c>
      <c r="P4" s="10">
        <v>-20</v>
      </c>
      <c r="Q4" s="10">
        <v>0.1</v>
      </c>
      <c r="S4" s="10" t="s">
        <v>99</v>
      </c>
      <c r="T4" s="10" t="s">
        <v>37</v>
      </c>
      <c r="U4" s="10" t="s">
        <v>31</v>
      </c>
      <c r="V4" s="10">
        <v>6</v>
      </c>
      <c r="W4" s="10">
        <v>9</v>
      </c>
      <c r="X4" s="10">
        <v>2</v>
      </c>
      <c r="Y4" s="10">
        <v>3</v>
      </c>
      <c r="Z4" s="10">
        <v>1</v>
      </c>
      <c r="AA4" s="10">
        <v>3</v>
      </c>
      <c r="AB4" s="10">
        <v>1</v>
      </c>
      <c r="AC4" s="10">
        <v>4</v>
      </c>
      <c r="AD4" s="10">
        <v>0</v>
      </c>
      <c r="AE4" s="10">
        <v>-20</v>
      </c>
      <c r="AF4" s="10">
        <v>-1</v>
      </c>
      <c r="AG4" s="10">
        <v>-0.9</v>
      </c>
    </row>
    <row r="5" spans="2:33">
      <c r="B5" s="10" t="s">
        <v>103</v>
      </c>
      <c r="C5" s="10" t="s">
        <v>91</v>
      </c>
      <c r="D5" s="10" t="s">
        <v>104</v>
      </c>
      <c r="E5" s="10" t="s">
        <v>84</v>
      </c>
      <c r="F5" s="10" t="s">
        <v>84</v>
      </c>
      <c r="G5" s="10" t="s">
        <v>84</v>
      </c>
      <c r="H5" s="10" t="s">
        <v>84</v>
      </c>
      <c r="I5" s="10" t="s">
        <v>84</v>
      </c>
      <c r="J5" s="10" t="s">
        <v>84</v>
      </c>
      <c r="K5" s="10" t="s">
        <v>84</v>
      </c>
      <c r="L5" s="10" t="s">
        <v>84</v>
      </c>
      <c r="M5" s="10" t="s">
        <v>84</v>
      </c>
      <c r="N5" s="10" t="s">
        <v>84</v>
      </c>
      <c r="O5" s="10" t="s">
        <v>84</v>
      </c>
      <c r="P5" s="10" t="s">
        <v>84</v>
      </c>
      <c r="Q5" s="10">
        <v>0</v>
      </c>
      <c r="S5" s="10" t="s">
        <v>84</v>
      </c>
      <c r="T5" s="10" t="s">
        <v>84</v>
      </c>
      <c r="U5" s="10" t="s">
        <v>39</v>
      </c>
      <c r="V5" s="10">
        <v>9</v>
      </c>
      <c r="W5" s="10">
        <v>13.5</v>
      </c>
      <c r="X5" s="10">
        <v>4</v>
      </c>
      <c r="Y5" s="10">
        <v>6</v>
      </c>
      <c r="Z5" s="10">
        <v>2</v>
      </c>
      <c r="AA5" s="10">
        <v>6</v>
      </c>
      <c r="AB5" s="10">
        <v>0</v>
      </c>
      <c r="AC5" s="10">
        <v>0</v>
      </c>
      <c r="AD5" s="10">
        <v>0</v>
      </c>
      <c r="AE5" s="10">
        <v>-20</v>
      </c>
      <c r="AF5" s="10">
        <v>5.5</v>
      </c>
      <c r="AG5" s="10" t="s">
        <v>84</v>
      </c>
    </row>
    <row r="6" spans="2:33">
      <c r="B6" s="10" t="s">
        <v>105</v>
      </c>
      <c r="C6" s="10" t="s">
        <v>47</v>
      </c>
      <c r="D6" s="10" t="s">
        <v>104</v>
      </c>
      <c r="E6" s="10" t="s">
        <v>84</v>
      </c>
      <c r="F6" s="10" t="s">
        <v>84</v>
      </c>
      <c r="G6" s="10" t="s">
        <v>84</v>
      </c>
      <c r="H6" s="10" t="s">
        <v>84</v>
      </c>
      <c r="I6" s="10" t="s">
        <v>84</v>
      </c>
      <c r="J6" s="10" t="s">
        <v>84</v>
      </c>
      <c r="K6" s="10" t="s">
        <v>84</v>
      </c>
      <c r="L6" s="10" t="s">
        <v>84</v>
      </c>
      <c r="M6" s="10" t="s">
        <v>84</v>
      </c>
      <c r="N6" s="10" t="s">
        <v>84</v>
      </c>
      <c r="O6" s="10" t="s">
        <v>84</v>
      </c>
      <c r="P6" s="10" t="s">
        <v>84</v>
      </c>
      <c r="Q6" s="10">
        <v>0</v>
      </c>
      <c r="S6" s="10" t="s">
        <v>84</v>
      </c>
      <c r="T6" s="10" t="s">
        <v>84</v>
      </c>
      <c r="U6" s="10" t="s">
        <v>30</v>
      </c>
      <c r="V6" s="10">
        <v>6</v>
      </c>
      <c r="W6" s="10">
        <v>9</v>
      </c>
      <c r="X6" s="10">
        <v>2</v>
      </c>
      <c r="Y6" s="10">
        <v>3</v>
      </c>
      <c r="Z6" s="10">
        <v>1</v>
      </c>
      <c r="AA6" s="10">
        <v>3</v>
      </c>
      <c r="AB6" s="10">
        <v>1</v>
      </c>
      <c r="AC6" s="10">
        <v>4</v>
      </c>
      <c r="AD6" s="10">
        <v>0</v>
      </c>
      <c r="AE6" s="10">
        <v>-20</v>
      </c>
      <c r="AF6" s="10">
        <v>-1</v>
      </c>
      <c r="AG6" s="10" t="s">
        <v>84</v>
      </c>
    </row>
    <row r="7" spans="2:33">
      <c r="B7" s="10" t="s">
        <v>107</v>
      </c>
      <c r="C7" s="10" t="s">
        <v>32</v>
      </c>
      <c r="D7" s="10" t="s">
        <v>39</v>
      </c>
      <c r="E7" s="10">
        <v>9.8</v>
      </c>
      <c r="F7" s="10">
        <v>4.2</v>
      </c>
      <c r="G7" s="10">
        <v>9</v>
      </c>
      <c r="H7" s="10">
        <v>3.8</v>
      </c>
      <c r="I7" s="10">
        <v>8.8</v>
      </c>
      <c r="J7" s="10">
        <v>9</v>
      </c>
      <c r="K7" s="10">
        <v>8.2</v>
      </c>
      <c r="L7" s="10">
        <v>17.6</v>
      </c>
      <c r="M7" s="10">
        <v>8.3</v>
      </c>
      <c r="N7" s="10">
        <v>8</v>
      </c>
      <c r="O7" s="10">
        <v>4</v>
      </c>
      <c r="P7" s="10">
        <v>0</v>
      </c>
      <c r="Q7" s="10">
        <v>90.7</v>
      </c>
      <c r="S7" s="10" t="s">
        <v>84</v>
      </c>
      <c r="T7" s="10" t="s">
        <v>84</v>
      </c>
      <c r="U7" s="10" t="s">
        <v>86</v>
      </c>
      <c r="V7" s="10">
        <v>7</v>
      </c>
      <c r="W7" s="10">
        <v>10.5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-20</v>
      </c>
      <c r="AF7" s="10">
        <v>-9.5</v>
      </c>
      <c r="AG7" s="10" t="s">
        <v>84</v>
      </c>
    </row>
    <row r="8" spans="2:33">
      <c r="B8" s="10" t="s">
        <v>110</v>
      </c>
      <c r="C8" s="10" t="s">
        <v>45</v>
      </c>
      <c r="D8" s="10" t="s">
        <v>39</v>
      </c>
      <c r="E8" s="10">
        <v>10</v>
      </c>
      <c r="F8" s="10">
        <v>4.9</v>
      </c>
      <c r="G8" s="10">
        <v>8.5</v>
      </c>
      <c r="H8" s="10">
        <v>4.3</v>
      </c>
      <c r="I8" s="10">
        <v>9.4</v>
      </c>
      <c r="J8" s="10">
        <v>9.8</v>
      </c>
      <c r="K8" s="10">
        <v>9.6</v>
      </c>
      <c r="L8" s="10">
        <v>18</v>
      </c>
      <c r="M8" s="10">
        <v>9</v>
      </c>
      <c r="N8" s="10">
        <v>9</v>
      </c>
      <c r="O8" s="10">
        <v>4.8</v>
      </c>
      <c r="P8" s="10">
        <v>0</v>
      </c>
      <c r="Q8" s="10">
        <v>97.3</v>
      </c>
      <c r="S8" s="10" t="s">
        <v>84</v>
      </c>
      <c r="T8" s="10" t="s">
        <v>84</v>
      </c>
      <c r="U8" s="10" t="s">
        <v>90</v>
      </c>
      <c r="V8" s="10">
        <v>8</v>
      </c>
      <c r="W8" s="10">
        <v>12</v>
      </c>
      <c r="X8" s="10">
        <v>1</v>
      </c>
      <c r="Y8" s="10">
        <v>1.5</v>
      </c>
      <c r="Z8" s="10">
        <v>1</v>
      </c>
      <c r="AA8" s="10">
        <v>3</v>
      </c>
      <c r="AB8" s="10">
        <v>1</v>
      </c>
      <c r="AC8" s="10">
        <v>4</v>
      </c>
      <c r="AD8" s="10">
        <v>0</v>
      </c>
      <c r="AE8" s="10">
        <v>-20</v>
      </c>
      <c r="AF8" s="10">
        <v>0.5</v>
      </c>
      <c r="AG8" s="10" t="s">
        <v>84</v>
      </c>
    </row>
    <row r="9" spans="2:33">
      <c r="B9" s="10" t="s">
        <v>113</v>
      </c>
      <c r="C9" s="10" t="s">
        <v>40</v>
      </c>
      <c r="D9" s="10" t="s">
        <v>39</v>
      </c>
      <c r="E9" s="10">
        <v>9.9</v>
      </c>
      <c r="F9" s="10">
        <v>4.9</v>
      </c>
      <c r="G9" s="10">
        <v>8.2</v>
      </c>
      <c r="H9" s="10">
        <v>3.5</v>
      </c>
      <c r="I9" s="10">
        <v>9</v>
      </c>
      <c r="J9" s="10">
        <v>8.9</v>
      </c>
      <c r="K9" s="10">
        <v>8.4</v>
      </c>
      <c r="L9" s="10">
        <v>16.9</v>
      </c>
      <c r="M9" s="10">
        <v>7</v>
      </c>
      <c r="N9" s="10">
        <v>7</v>
      </c>
      <c r="O9" s="10">
        <v>2.1</v>
      </c>
      <c r="P9" s="10">
        <v>0</v>
      </c>
      <c r="Q9" s="10">
        <v>85.8</v>
      </c>
      <c r="S9" s="10" t="s">
        <v>107</v>
      </c>
      <c r="T9" s="10" t="s">
        <v>32</v>
      </c>
      <c r="U9" s="10" t="s">
        <v>31</v>
      </c>
      <c r="V9" s="10">
        <v>9</v>
      </c>
      <c r="W9" s="10">
        <v>13.5</v>
      </c>
      <c r="X9" s="10">
        <v>6</v>
      </c>
      <c r="Y9" s="10">
        <v>9</v>
      </c>
      <c r="Z9" s="10">
        <v>7</v>
      </c>
      <c r="AA9" s="10">
        <v>21</v>
      </c>
      <c r="AB9" s="10">
        <v>8</v>
      </c>
      <c r="AC9" s="10">
        <v>32</v>
      </c>
      <c r="AD9" s="10">
        <v>3</v>
      </c>
      <c r="AE9" s="10">
        <v>0</v>
      </c>
      <c r="AF9" s="10">
        <v>78.5</v>
      </c>
      <c r="AG9" s="10">
        <v>82.2</v>
      </c>
    </row>
    <row r="10" spans="2:33">
      <c r="B10" s="10" t="s">
        <v>117</v>
      </c>
      <c r="C10" s="10" t="s">
        <v>35</v>
      </c>
      <c r="D10" s="10" t="s">
        <v>39</v>
      </c>
      <c r="E10" s="10">
        <v>9.8</v>
      </c>
      <c r="F10" s="10">
        <v>4.7</v>
      </c>
      <c r="G10" s="10">
        <v>10</v>
      </c>
      <c r="H10" s="10">
        <v>4.7</v>
      </c>
      <c r="I10" s="10">
        <v>9.2</v>
      </c>
      <c r="J10" s="10">
        <v>9.2</v>
      </c>
      <c r="K10" s="10">
        <v>9.5</v>
      </c>
      <c r="L10" s="10">
        <v>17.5</v>
      </c>
      <c r="M10" s="10">
        <v>8</v>
      </c>
      <c r="N10" s="10">
        <v>9.6</v>
      </c>
      <c r="O10" s="10">
        <v>2</v>
      </c>
      <c r="P10" s="10">
        <v>0</v>
      </c>
      <c r="Q10" s="10">
        <v>94.2</v>
      </c>
      <c r="S10" s="10" t="s">
        <v>84</v>
      </c>
      <c r="T10" s="10" t="s">
        <v>84</v>
      </c>
      <c r="U10" s="10" t="s">
        <v>30</v>
      </c>
      <c r="V10" s="10">
        <v>9</v>
      </c>
      <c r="W10" s="10">
        <v>13.5</v>
      </c>
      <c r="X10" s="10">
        <v>9</v>
      </c>
      <c r="Y10" s="10">
        <v>13.5</v>
      </c>
      <c r="Z10" s="10">
        <v>8</v>
      </c>
      <c r="AA10" s="10">
        <v>24</v>
      </c>
      <c r="AB10" s="10">
        <v>8</v>
      </c>
      <c r="AC10" s="10">
        <v>32</v>
      </c>
      <c r="AD10" s="10">
        <v>3</v>
      </c>
      <c r="AE10" s="10">
        <v>0</v>
      </c>
      <c r="AF10" s="10">
        <v>86</v>
      </c>
      <c r="AG10" s="10" t="s">
        <v>84</v>
      </c>
    </row>
    <row r="11" spans="2:33">
      <c r="S11" s="10" t="s">
        <v>84</v>
      </c>
      <c r="T11" s="10" t="s">
        <v>84</v>
      </c>
      <c r="U11" s="10" t="s">
        <v>86</v>
      </c>
      <c r="V11" s="10">
        <v>8</v>
      </c>
      <c r="W11" s="10">
        <v>12</v>
      </c>
      <c r="X11" s="10">
        <v>6</v>
      </c>
      <c r="Y11" s="10">
        <v>9</v>
      </c>
      <c r="Z11" s="10">
        <v>7</v>
      </c>
      <c r="AA11" s="10">
        <v>21</v>
      </c>
      <c r="AB11" s="10">
        <v>9</v>
      </c>
      <c r="AC11" s="10">
        <v>36</v>
      </c>
      <c r="AD11" s="10">
        <v>4</v>
      </c>
      <c r="AE11" s="10">
        <v>0</v>
      </c>
      <c r="AF11" s="10">
        <v>82</v>
      </c>
      <c r="AG11" s="10" t="s">
        <v>84</v>
      </c>
    </row>
    <row r="12" spans="2:33">
      <c r="S12" s="10" t="s">
        <v>110</v>
      </c>
      <c r="T12" s="10" t="s">
        <v>45</v>
      </c>
      <c r="U12" s="10" t="s">
        <v>31</v>
      </c>
      <c r="V12" s="10">
        <v>10</v>
      </c>
      <c r="W12" s="10">
        <v>15</v>
      </c>
      <c r="X12" s="10">
        <v>9</v>
      </c>
      <c r="Y12" s="10">
        <v>13.5</v>
      </c>
      <c r="Z12" s="10">
        <v>9</v>
      </c>
      <c r="AA12" s="10">
        <v>27</v>
      </c>
      <c r="AB12" s="10">
        <v>10</v>
      </c>
      <c r="AC12" s="10">
        <v>40</v>
      </c>
      <c r="AD12" s="10">
        <v>4</v>
      </c>
      <c r="AE12" s="10">
        <v>0</v>
      </c>
      <c r="AF12" s="10">
        <v>99.5</v>
      </c>
      <c r="AG12" s="10">
        <v>92.7</v>
      </c>
    </row>
    <row r="13" spans="2:33">
      <c r="S13" s="10" t="s">
        <v>84</v>
      </c>
      <c r="T13" s="10" t="s">
        <v>84</v>
      </c>
      <c r="U13" s="10" t="s">
        <v>30</v>
      </c>
      <c r="V13" s="10">
        <v>9</v>
      </c>
      <c r="W13" s="10">
        <v>13.5</v>
      </c>
      <c r="X13" s="10">
        <v>8</v>
      </c>
      <c r="Y13" s="10">
        <v>12</v>
      </c>
      <c r="Z13" s="10">
        <v>9</v>
      </c>
      <c r="AA13" s="10">
        <v>27</v>
      </c>
      <c r="AB13" s="10">
        <v>9</v>
      </c>
      <c r="AC13" s="10">
        <v>36</v>
      </c>
      <c r="AD13" s="10">
        <v>4</v>
      </c>
      <c r="AE13" s="10">
        <v>0</v>
      </c>
      <c r="AF13" s="10">
        <v>92.5</v>
      </c>
      <c r="AG13" s="10" t="s">
        <v>84</v>
      </c>
    </row>
    <row r="14" spans="2:33">
      <c r="S14" s="10" t="s">
        <v>84</v>
      </c>
      <c r="T14" s="10" t="s">
        <v>84</v>
      </c>
      <c r="U14" s="10" t="s">
        <v>86</v>
      </c>
      <c r="V14" s="10">
        <v>8</v>
      </c>
      <c r="W14" s="10">
        <v>12</v>
      </c>
      <c r="X14" s="10">
        <v>8</v>
      </c>
      <c r="Y14" s="10">
        <v>12</v>
      </c>
      <c r="Z14" s="10">
        <v>9</v>
      </c>
      <c r="AA14" s="10">
        <v>27</v>
      </c>
      <c r="AB14" s="10">
        <v>8</v>
      </c>
      <c r="AC14" s="10">
        <v>32</v>
      </c>
      <c r="AD14" s="10">
        <v>3</v>
      </c>
      <c r="AE14" s="10">
        <v>0</v>
      </c>
      <c r="AF14" s="10">
        <v>86</v>
      </c>
      <c r="AG14" s="10" t="s">
        <v>84</v>
      </c>
    </row>
    <row r="15" spans="2:33">
      <c r="S15" s="10" t="s">
        <v>113</v>
      </c>
      <c r="T15" s="10" t="s">
        <v>40</v>
      </c>
      <c r="U15" s="10" t="s">
        <v>31</v>
      </c>
      <c r="V15" s="10">
        <v>9</v>
      </c>
      <c r="W15" s="10">
        <v>13.5</v>
      </c>
      <c r="X15" s="10">
        <v>7</v>
      </c>
      <c r="Y15" s="10">
        <v>10.5</v>
      </c>
      <c r="Z15" s="10">
        <v>6</v>
      </c>
      <c r="AA15" s="10">
        <v>18</v>
      </c>
      <c r="AB15" s="10">
        <v>6</v>
      </c>
      <c r="AC15" s="10">
        <v>24</v>
      </c>
      <c r="AD15" s="10">
        <v>1</v>
      </c>
      <c r="AE15" s="10">
        <v>0</v>
      </c>
      <c r="AF15" s="10">
        <v>67</v>
      </c>
      <c r="AG15" s="10">
        <v>77</v>
      </c>
    </row>
    <row r="16" spans="2:33">
      <c r="S16" s="10" t="s">
        <v>84</v>
      </c>
      <c r="T16" s="10" t="s">
        <v>84</v>
      </c>
      <c r="U16" s="10" t="s">
        <v>30</v>
      </c>
      <c r="V16" s="10">
        <v>8</v>
      </c>
      <c r="W16" s="10">
        <v>12</v>
      </c>
      <c r="X16" s="10">
        <v>9</v>
      </c>
      <c r="Y16" s="10">
        <v>13.5</v>
      </c>
      <c r="Z16" s="10">
        <v>8</v>
      </c>
      <c r="AA16" s="10">
        <v>24</v>
      </c>
      <c r="AB16" s="10">
        <v>8</v>
      </c>
      <c r="AC16" s="10">
        <v>32</v>
      </c>
      <c r="AD16" s="10">
        <v>2</v>
      </c>
      <c r="AE16" s="10">
        <v>0</v>
      </c>
      <c r="AF16" s="10">
        <v>83.5</v>
      </c>
      <c r="AG16" s="10" t="s">
        <v>84</v>
      </c>
    </row>
    <row r="17" spans="19:33">
      <c r="S17" s="10" t="s">
        <v>84</v>
      </c>
      <c r="T17" s="10" t="s">
        <v>84</v>
      </c>
      <c r="U17" s="10" t="s">
        <v>86</v>
      </c>
      <c r="V17" s="10">
        <v>8</v>
      </c>
      <c r="W17" s="10">
        <v>12</v>
      </c>
      <c r="X17" s="10">
        <v>7</v>
      </c>
      <c r="Y17" s="10">
        <v>10.5</v>
      </c>
      <c r="Z17" s="10">
        <v>8</v>
      </c>
      <c r="AA17" s="10">
        <v>24</v>
      </c>
      <c r="AB17" s="10">
        <v>8</v>
      </c>
      <c r="AC17" s="10">
        <v>32</v>
      </c>
      <c r="AD17" s="10">
        <v>2</v>
      </c>
      <c r="AE17" s="10">
        <v>0</v>
      </c>
      <c r="AF17" s="10">
        <v>80.5</v>
      </c>
      <c r="AG17" s="10" t="s">
        <v>84</v>
      </c>
    </row>
    <row r="18" spans="19:33">
      <c r="S18" s="10" t="s">
        <v>117</v>
      </c>
      <c r="T18" s="10" t="s">
        <v>35</v>
      </c>
      <c r="U18" s="10" t="s">
        <v>31</v>
      </c>
      <c r="V18" s="10">
        <v>9</v>
      </c>
      <c r="W18" s="10">
        <v>13.5</v>
      </c>
      <c r="X18" s="10">
        <v>10</v>
      </c>
      <c r="Y18" s="10">
        <v>15</v>
      </c>
      <c r="Z18" s="10">
        <v>8</v>
      </c>
      <c r="AA18" s="10">
        <v>24</v>
      </c>
      <c r="AB18" s="10">
        <v>9</v>
      </c>
      <c r="AC18" s="10">
        <v>36</v>
      </c>
      <c r="AD18" s="10">
        <v>2</v>
      </c>
      <c r="AE18" s="10">
        <v>0</v>
      </c>
      <c r="AF18" s="10">
        <v>90.5</v>
      </c>
      <c r="AG18" s="10">
        <v>81.7</v>
      </c>
    </row>
    <row r="19" spans="19:33">
      <c r="S19" s="10" t="s">
        <v>84</v>
      </c>
      <c r="T19" s="10" t="s">
        <v>84</v>
      </c>
      <c r="U19" s="10" t="s">
        <v>30</v>
      </c>
      <c r="V19" s="10">
        <v>9</v>
      </c>
      <c r="W19" s="10">
        <v>13.5</v>
      </c>
      <c r="X19" s="10">
        <v>8</v>
      </c>
      <c r="Y19" s="10">
        <v>12</v>
      </c>
      <c r="Z19" s="10">
        <v>6</v>
      </c>
      <c r="AA19" s="10">
        <v>18</v>
      </c>
      <c r="AB19" s="10">
        <v>7</v>
      </c>
      <c r="AC19" s="10">
        <v>28</v>
      </c>
      <c r="AD19" s="10">
        <v>2</v>
      </c>
      <c r="AE19" s="10">
        <v>0</v>
      </c>
      <c r="AF19" s="10">
        <v>73.5</v>
      </c>
      <c r="AG19" s="10" t="s">
        <v>84</v>
      </c>
    </row>
    <row r="20" spans="19:33">
      <c r="S20" s="10" t="s">
        <v>84</v>
      </c>
      <c r="T20" s="10" t="s">
        <v>84</v>
      </c>
      <c r="U20" s="10" t="s">
        <v>86</v>
      </c>
      <c r="V20" s="10">
        <v>8</v>
      </c>
      <c r="W20" s="10">
        <v>12</v>
      </c>
      <c r="X20" s="10">
        <v>8</v>
      </c>
      <c r="Y20" s="10">
        <v>12</v>
      </c>
      <c r="Z20" s="10">
        <v>9</v>
      </c>
      <c r="AA20" s="10">
        <v>27</v>
      </c>
      <c r="AB20" s="10">
        <v>7</v>
      </c>
      <c r="AC20" s="10">
        <v>28</v>
      </c>
      <c r="AD20" s="10">
        <v>2</v>
      </c>
      <c r="AE20" s="10">
        <v>0</v>
      </c>
      <c r="AF20" s="10">
        <v>81</v>
      </c>
      <c r="AG20" s="10" t="s">
        <v>84</v>
      </c>
    </row>
  </sheetData>
  <mergeCells count="19">
    <mergeCell ref="B2:Q2"/>
    <mergeCell ref="S2:AG2"/>
    <mergeCell ref="D5:P5"/>
    <mergeCell ref="D6:P6"/>
    <mergeCell ref="S4:S8"/>
    <mergeCell ref="S9:S11"/>
    <mergeCell ref="S12:S14"/>
    <mergeCell ref="S15:S17"/>
    <mergeCell ref="S18:S20"/>
    <mergeCell ref="T4:T8"/>
    <mergeCell ref="T9:T11"/>
    <mergeCell ref="T12:T14"/>
    <mergeCell ref="T15:T17"/>
    <mergeCell ref="T18:T20"/>
    <mergeCell ref="AG4:AG8"/>
    <mergeCell ref="AG9:AG11"/>
    <mergeCell ref="AG12:AG14"/>
    <mergeCell ref="AG15:AG17"/>
    <mergeCell ref="AG18:AG20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E16"/>
  <sheetViews>
    <sheetView workbookViewId="0">
      <selection activeCell="R2" sqref="R2:AE2"/>
    </sheetView>
  </sheetViews>
  <sheetFormatPr defaultColWidth="9" defaultRowHeight="16.5"/>
  <cols>
    <col min="1" max="1" width="9" style="5"/>
    <col min="2" max="2" width="6.375" style="5" customWidth="1"/>
    <col min="3" max="3" width="13.125" style="5" customWidth="1"/>
    <col min="4" max="4" width="11.375" style="5" customWidth="1"/>
    <col min="5" max="15" width="6.375" style="5" customWidth="1"/>
    <col min="16" max="16" width="5.5" style="5" customWidth="1"/>
    <col min="17" max="18" width="9" style="5"/>
    <col min="19" max="19" width="13.125" style="5" customWidth="1"/>
    <col min="20" max="20" width="11.625" style="5" customWidth="1"/>
    <col min="21" max="21" width="6.375" style="5" customWidth="1"/>
    <col min="22" max="22" width="14.75" style="5" customWidth="1"/>
    <col min="23" max="23" width="6.375" style="5" customWidth="1"/>
    <col min="24" max="24" width="14.75" style="5" customWidth="1"/>
    <col min="25" max="25" width="6.375" style="5" customWidth="1"/>
    <col min="26" max="26" width="13.125" style="5" customWidth="1"/>
    <col min="27" max="27" width="6.375" style="5" customWidth="1"/>
    <col min="28" max="28" width="13.125" style="5" customWidth="1"/>
    <col min="29" max="29" width="6.375" style="5" customWidth="1"/>
    <col min="30" max="30" width="9.625" style="5" customWidth="1"/>
    <col min="31" max="31" width="11.375" style="5" customWidth="1"/>
    <col min="32" max="16384" width="9" style="5"/>
  </cols>
  <sheetData>
    <row r="2" spans="2:31">
      <c r="B2" s="9" t="s">
        <v>124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R2" s="6" t="s">
        <v>125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8"/>
    </row>
    <row r="3" spans="2:31">
      <c r="B3" s="10" t="s">
        <v>20</v>
      </c>
      <c r="C3" s="10" t="s">
        <v>59</v>
      </c>
      <c r="D3" s="10" t="s">
        <v>23</v>
      </c>
      <c r="E3" s="10" t="s">
        <v>60</v>
      </c>
      <c r="F3" s="10" t="s">
        <v>61</v>
      </c>
      <c r="G3" s="10" t="s">
        <v>62</v>
      </c>
      <c r="H3" s="10" t="s">
        <v>63</v>
      </c>
      <c r="I3" s="10" t="s">
        <v>64</v>
      </c>
      <c r="J3" s="10" t="s">
        <v>65</v>
      </c>
      <c r="K3" s="10" t="s">
        <v>66</v>
      </c>
      <c r="L3" s="10" t="s">
        <v>67</v>
      </c>
      <c r="M3" s="10" t="s">
        <v>68</v>
      </c>
      <c r="N3" s="10" t="s">
        <v>69</v>
      </c>
      <c r="O3" s="10" t="s">
        <v>70</v>
      </c>
      <c r="P3" s="10" t="s">
        <v>71</v>
      </c>
      <c r="R3" s="10" t="s">
        <v>20</v>
      </c>
      <c r="S3" s="10" t="s">
        <v>59</v>
      </c>
      <c r="T3" s="10" t="s">
        <v>72</v>
      </c>
      <c r="U3" s="10" t="s">
        <v>73</v>
      </c>
      <c r="V3" s="10" t="s">
        <v>74</v>
      </c>
      <c r="W3" s="10" t="s">
        <v>75</v>
      </c>
      <c r="X3" s="10" t="s">
        <v>76</v>
      </c>
      <c r="Y3" s="10" t="s">
        <v>77</v>
      </c>
      <c r="Z3" s="10" t="s">
        <v>78</v>
      </c>
      <c r="AA3" s="10" t="s">
        <v>79</v>
      </c>
      <c r="AB3" s="10" t="s">
        <v>80</v>
      </c>
      <c r="AC3" s="10" t="s">
        <v>81</v>
      </c>
      <c r="AD3" s="10" t="s">
        <v>82</v>
      </c>
      <c r="AE3" s="10" t="s">
        <v>83</v>
      </c>
    </row>
    <row r="4" spans="2:31">
      <c r="B4" s="10" t="s">
        <v>99</v>
      </c>
      <c r="C4" s="10" t="s">
        <v>37</v>
      </c>
      <c r="D4" s="10" t="s">
        <v>42</v>
      </c>
      <c r="E4" s="10">
        <v>9.2</v>
      </c>
      <c r="F4" s="10">
        <v>4</v>
      </c>
      <c r="G4" s="10">
        <v>7.4</v>
      </c>
      <c r="H4" s="10">
        <v>3.3</v>
      </c>
      <c r="I4" s="10">
        <v>8.4</v>
      </c>
      <c r="J4" s="10">
        <v>6.9</v>
      </c>
      <c r="K4" s="10">
        <v>8</v>
      </c>
      <c r="L4" s="10">
        <v>17.7</v>
      </c>
      <c r="M4" s="10">
        <v>7.2</v>
      </c>
      <c r="N4" s="10">
        <v>8.1</v>
      </c>
      <c r="O4" s="10">
        <v>2</v>
      </c>
      <c r="P4" s="10">
        <v>82.2</v>
      </c>
      <c r="R4" s="10" t="s">
        <v>99</v>
      </c>
      <c r="S4" s="10" t="s">
        <v>37</v>
      </c>
      <c r="T4" s="10" t="s">
        <v>31</v>
      </c>
      <c r="U4" s="10">
        <v>8</v>
      </c>
      <c r="V4" s="10">
        <v>12</v>
      </c>
      <c r="W4" s="10">
        <v>6</v>
      </c>
      <c r="X4" s="10">
        <v>9</v>
      </c>
      <c r="Y4" s="10">
        <v>8</v>
      </c>
      <c r="Z4" s="10">
        <v>24</v>
      </c>
      <c r="AA4" s="10">
        <v>8</v>
      </c>
      <c r="AB4" s="10">
        <v>32</v>
      </c>
      <c r="AC4" s="10">
        <v>1</v>
      </c>
      <c r="AD4" s="10">
        <v>78</v>
      </c>
      <c r="AE4" s="10">
        <v>71.4</v>
      </c>
    </row>
    <row r="5" spans="2:31">
      <c r="B5" s="10" t="s">
        <v>103</v>
      </c>
      <c r="C5" s="10" t="s">
        <v>91</v>
      </c>
      <c r="D5" s="10" t="s">
        <v>104</v>
      </c>
      <c r="E5" s="10" t="s">
        <v>84</v>
      </c>
      <c r="F5" s="10" t="s">
        <v>84</v>
      </c>
      <c r="G5" s="10" t="s">
        <v>84</v>
      </c>
      <c r="H5" s="10" t="s">
        <v>84</v>
      </c>
      <c r="I5" s="10" t="s">
        <v>84</v>
      </c>
      <c r="J5" s="10" t="s">
        <v>84</v>
      </c>
      <c r="K5" s="10" t="s">
        <v>84</v>
      </c>
      <c r="L5" s="10" t="s">
        <v>84</v>
      </c>
      <c r="M5" s="10" t="s">
        <v>84</v>
      </c>
      <c r="N5" s="10" t="s">
        <v>84</v>
      </c>
      <c r="O5" s="10" t="s">
        <v>84</v>
      </c>
      <c r="P5" s="10">
        <v>0</v>
      </c>
      <c r="R5" s="10" t="s">
        <v>84</v>
      </c>
      <c r="S5" s="10" t="s">
        <v>84</v>
      </c>
      <c r="T5" s="10" t="s">
        <v>39</v>
      </c>
      <c r="U5" s="10">
        <v>8</v>
      </c>
      <c r="V5" s="10">
        <v>12</v>
      </c>
      <c r="W5" s="10">
        <v>6</v>
      </c>
      <c r="X5" s="10">
        <v>9</v>
      </c>
      <c r="Y5" s="10">
        <v>7</v>
      </c>
      <c r="Z5" s="10">
        <v>21</v>
      </c>
      <c r="AA5" s="10">
        <v>6</v>
      </c>
      <c r="AB5" s="10">
        <v>24</v>
      </c>
      <c r="AC5" s="10">
        <v>1</v>
      </c>
      <c r="AD5" s="10">
        <v>67</v>
      </c>
      <c r="AE5" s="10" t="s">
        <v>84</v>
      </c>
    </row>
    <row r="6" spans="2:31">
      <c r="B6" s="10" t="s">
        <v>105</v>
      </c>
      <c r="C6" s="10" t="s">
        <v>47</v>
      </c>
      <c r="D6" s="10" t="s">
        <v>42</v>
      </c>
      <c r="E6" s="10">
        <v>9.3</v>
      </c>
      <c r="F6" s="10">
        <v>4.6</v>
      </c>
      <c r="G6" s="10">
        <v>9</v>
      </c>
      <c r="H6" s="10">
        <v>4.5</v>
      </c>
      <c r="I6" s="10">
        <v>7.8</v>
      </c>
      <c r="J6" s="10">
        <v>6.5</v>
      </c>
      <c r="K6" s="10">
        <v>9.5</v>
      </c>
      <c r="L6" s="10">
        <v>17.2</v>
      </c>
      <c r="M6" s="10">
        <v>8</v>
      </c>
      <c r="N6" s="10">
        <v>8.2</v>
      </c>
      <c r="O6" s="10">
        <v>3.5</v>
      </c>
      <c r="P6" s="10">
        <v>88.1</v>
      </c>
      <c r="R6" s="10" t="s">
        <v>84</v>
      </c>
      <c r="S6" s="10" t="s">
        <v>84</v>
      </c>
      <c r="T6" s="10" t="s">
        <v>30</v>
      </c>
      <c r="U6" s="10">
        <v>9</v>
      </c>
      <c r="V6" s="10">
        <v>13.5</v>
      </c>
      <c r="W6" s="10">
        <v>9</v>
      </c>
      <c r="X6" s="10">
        <v>13.5</v>
      </c>
      <c r="Y6" s="10">
        <v>8</v>
      </c>
      <c r="Z6" s="10">
        <v>24</v>
      </c>
      <c r="AA6" s="10">
        <v>7</v>
      </c>
      <c r="AB6" s="10">
        <v>28</v>
      </c>
      <c r="AC6" s="10">
        <v>2</v>
      </c>
      <c r="AD6" s="10">
        <v>81</v>
      </c>
      <c r="AE6" s="10" t="s">
        <v>84</v>
      </c>
    </row>
    <row r="7" spans="2:31">
      <c r="B7" s="10" t="s">
        <v>107</v>
      </c>
      <c r="C7" s="10" t="s">
        <v>32</v>
      </c>
      <c r="D7" s="10" t="s">
        <v>104</v>
      </c>
      <c r="E7" s="10" t="s">
        <v>84</v>
      </c>
      <c r="F7" s="10" t="s">
        <v>84</v>
      </c>
      <c r="G7" s="10" t="s">
        <v>84</v>
      </c>
      <c r="H7" s="10" t="s">
        <v>84</v>
      </c>
      <c r="I7" s="10" t="s">
        <v>84</v>
      </c>
      <c r="J7" s="10" t="s">
        <v>84</v>
      </c>
      <c r="K7" s="10" t="s">
        <v>84</v>
      </c>
      <c r="L7" s="10" t="s">
        <v>84</v>
      </c>
      <c r="M7" s="10" t="s">
        <v>84</v>
      </c>
      <c r="N7" s="10" t="s">
        <v>84</v>
      </c>
      <c r="O7" s="10" t="s">
        <v>84</v>
      </c>
      <c r="P7" s="10">
        <v>0</v>
      </c>
      <c r="R7" s="10" t="s">
        <v>84</v>
      </c>
      <c r="S7" s="10" t="s">
        <v>84</v>
      </c>
      <c r="T7" s="10" t="s">
        <v>86</v>
      </c>
      <c r="U7" s="10">
        <v>7</v>
      </c>
      <c r="V7" s="10">
        <v>10.5</v>
      </c>
      <c r="W7" s="10">
        <v>4</v>
      </c>
      <c r="X7" s="10">
        <v>6</v>
      </c>
      <c r="Y7" s="10">
        <v>6</v>
      </c>
      <c r="Z7" s="10">
        <v>18</v>
      </c>
      <c r="AA7" s="10">
        <v>6</v>
      </c>
      <c r="AB7" s="10">
        <v>24</v>
      </c>
      <c r="AC7" s="10">
        <v>1</v>
      </c>
      <c r="AD7" s="10">
        <v>59.5</v>
      </c>
      <c r="AE7" s="10" t="s">
        <v>84</v>
      </c>
    </row>
    <row r="8" spans="2:31">
      <c r="B8" s="10" t="s">
        <v>110</v>
      </c>
      <c r="C8" s="10" t="s">
        <v>45</v>
      </c>
      <c r="D8" s="10" t="s">
        <v>104</v>
      </c>
      <c r="E8" s="10" t="s">
        <v>84</v>
      </c>
      <c r="F8" s="10" t="s">
        <v>84</v>
      </c>
      <c r="G8" s="10" t="s">
        <v>84</v>
      </c>
      <c r="H8" s="10" t="s">
        <v>84</v>
      </c>
      <c r="I8" s="10" t="s">
        <v>84</v>
      </c>
      <c r="J8" s="10" t="s">
        <v>84</v>
      </c>
      <c r="K8" s="10" t="s">
        <v>84</v>
      </c>
      <c r="L8" s="10" t="s">
        <v>84</v>
      </c>
      <c r="M8" s="10" t="s">
        <v>84</v>
      </c>
      <c r="N8" s="10" t="s">
        <v>84</v>
      </c>
      <c r="O8" s="10" t="s">
        <v>84</v>
      </c>
      <c r="P8" s="10">
        <v>0</v>
      </c>
      <c r="R8" s="10" t="s">
        <v>84</v>
      </c>
      <c r="S8" s="10" t="s">
        <v>84</v>
      </c>
      <c r="T8" s="10" t="s">
        <v>90</v>
      </c>
      <c r="U8" s="10">
        <v>7</v>
      </c>
      <c r="V8" s="10">
        <v>10.5</v>
      </c>
      <c r="W8" s="10">
        <v>6</v>
      </c>
      <c r="X8" s="10">
        <v>9</v>
      </c>
      <c r="Y8" s="10">
        <v>7</v>
      </c>
      <c r="Z8" s="10">
        <v>21</v>
      </c>
      <c r="AA8" s="10">
        <v>7</v>
      </c>
      <c r="AB8" s="10">
        <v>28</v>
      </c>
      <c r="AC8" s="10">
        <v>2</v>
      </c>
      <c r="AD8" s="10">
        <v>70.5</v>
      </c>
      <c r="AE8" s="10" t="s">
        <v>84</v>
      </c>
    </row>
    <row r="9" spans="2:31">
      <c r="B9" s="10" t="s">
        <v>113</v>
      </c>
      <c r="C9" s="10" t="s">
        <v>40</v>
      </c>
      <c r="D9" s="10" t="s">
        <v>39</v>
      </c>
      <c r="E9" s="10">
        <v>10</v>
      </c>
      <c r="F9" s="10">
        <v>5</v>
      </c>
      <c r="G9" s="10">
        <v>9.4</v>
      </c>
      <c r="H9" s="10">
        <v>4</v>
      </c>
      <c r="I9" s="10">
        <v>9.5</v>
      </c>
      <c r="J9" s="10">
        <v>9.2</v>
      </c>
      <c r="K9" s="10">
        <v>9.4</v>
      </c>
      <c r="L9" s="10">
        <v>18.8</v>
      </c>
      <c r="M9" s="10">
        <v>8.2</v>
      </c>
      <c r="N9" s="10">
        <v>9.1</v>
      </c>
      <c r="O9" s="10">
        <v>4.5</v>
      </c>
      <c r="P9" s="10">
        <v>97.1</v>
      </c>
      <c r="R9" s="10" t="s">
        <v>105</v>
      </c>
      <c r="S9" s="10" t="s">
        <v>47</v>
      </c>
      <c r="T9" s="10" t="s">
        <v>31</v>
      </c>
      <c r="U9" s="10">
        <v>7</v>
      </c>
      <c r="V9" s="10">
        <v>10.5</v>
      </c>
      <c r="W9" s="10">
        <v>7</v>
      </c>
      <c r="X9" s="10">
        <v>10.5</v>
      </c>
      <c r="Y9" s="10">
        <v>6</v>
      </c>
      <c r="Z9" s="10">
        <v>18</v>
      </c>
      <c r="AA9" s="10">
        <v>6</v>
      </c>
      <c r="AB9" s="10">
        <v>24</v>
      </c>
      <c r="AC9" s="10">
        <v>3</v>
      </c>
      <c r="AD9" s="10">
        <v>66</v>
      </c>
      <c r="AE9" s="10">
        <v>74.4</v>
      </c>
    </row>
    <row r="10" spans="2:31">
      <c r="B10" s="10" t="s">
        <v>117</v>
      </c>
      <c r="C10" s="10" t="s">
        <v>35</v>
      </c>
      <c r="D10" s="10" t="s">
        <v>104</v>
      </c>
      <c r="E10" s="10" t="s">
        <v>84</v>
      </c>
      <c r="F10" s="10" t="s">
        <v>84</v>
      </c>
      <c r="G10" s="10" t="s">
        <v>84</v>
      </c>
      <c r="H10" s="10" t="s">
        <v>84</v>
      </c>
      <c r="I10" s="10" t="s">
        <v>84</v>
      </c>
      <c r="J10" s="10" t="s">
        <v>84</v>
      </c>
      <c r="K10" s="10" t="s">
        <v>84</v>
      </c>
      <c r="L10" s="10" t="s">
        <v>84</v>
      </c>
      <c r="M10" s="10" t="s">
        <v>84</v>
      </c>
      <c r="N10" s="10" t="s">
        <v>84</v>
      </c>
      <c r="O10" s="10" t="s">
        <v>84</v>
      </c>
      <c r="P10" s="10">
        <v>0</v>
      </c>
      <c r="R10" s="10" t="s">
        <v>84</v>
      </c>
      <c r="S10" s="10" t="s">
        <v>84</v>
      </c>
      <c r="T10" s="10" t="s">
        <v>39</v>
      </c>
      <c r="U10" s="10">
        <v>6</v>
      </c>
      <c r="V10" s="10">
        <v>9</v>
      </c>
      <c r="W10" s="10">
        <v>8</v>
      </c>
      <c r="X10" s="10">
        <v>12</v>
      </c>
      <c r="Y10" s="10">
        <v>8</v>
      </c>
      <c r="Z10" s="10">
        <v>24</v>
      </c>
      <c r="AA10" s="10">
        <v>7</v>
      </c>
      <c r="AB10" s="10">
        <v>28</v>
      </c>
      <c r="AC10" s="10">
        <v>3</v>
      </c>
      <c r="AD10" s="10">
        <v>76</v>
      </c>
      <c r="AE10" s="10" t="s">
        <v>84</v>
      </c>
    </row>
    <row r="11" spans="2:31">
      <c r="R11" s="10" t="s">
        <v>84</v>
      </c>
      <c r="S11" s="10" t="s">
        <v>84</v>
      </c>
      <c r="T11" s="10" t="s">
        <v>30</v>
      </c>
      <c r="U11" s="10">
        <v>10</v>
      </c>
      <c r="V11" s="10">
        <v>15</v>
      </c>
      <c r="W11" s="10">
        <v>10</v>
      </c>
      <c r="X11" s="10">
        <v>15</v>
      </c>
      <c r="Y11" s="10">
        <v>7</v>
      </c>
      <c r="Z11" s="10">
        <v>21</v>
      </c>
      <c r="AA11" s="10">
        <v>9</v>
      </c>
      <c r="AB11" s="10">
        <v>36</v>
      </c>
      <c r="AC11" s="10">
        <v>3</v>
      </c>
      <c r="AD11" s="10">
        <v>90</v>
      </c>
      <c r="AE11" s="10" t="s">
        <v>84</v>
      </c>
    </row>
    <row r="12" spans="2:31">
      <c r="R12" s="10" t="s">
        <v>84</v>
      </c>
      <c r="S12" s="10" t="s">
        <v>84</v>
      </c>
      <c r="T12" s="10" t="s">
        <v>86</v>
      </c>
      <c r="U12" s="10">
        <v>7</v>
      </c>
      <c r="V12" s="10">
        <v>10.5</v>
      </c>
      <c r="W12" s="10">
        <v>7</v>
      </c>
      <c r="X12" s="10">
        <v>10.5</v>
      </c>
      <c r="Y12" s="10">
        <v>7</v>
      </c>
      <c r="Z12" s="10">
        <v>21</v>
      </c>
      <c r="AA12" s="10">
        <v>7</v>
      </c>
      <c r="AB12" s="10">
        <v>28</v>
      </c>
      <c r="AC12" s="10">
        <v>2</v>
      </c>
      <c r="AD12" s="10">
        <v>72</v>
      </c>
      <c r="AE12" s="10" t="s">
        <v>84</v>
      </c>
    </row>
    <row r="13" spans="2:31">
      <c r="R13" s="10" t="s">
        <v>84</v>
      </c>
      <c r="S13" s="10" t="s">
        <v>84</v>
      </c>
      <c r="T13" s="10" t="s">
        <v>90</v>
      </c>
      <c r="U13" s="10">
        <v>7</v>
      </c>
      <c r="V13" s="10">
        <v>10.5</v>
      </c>
      <c r="W13" s="10">
        <v>6</v>
      </c>
      <c r="X13" s="10">
        <v>9</v>
      </c>
      <c r="Y13" s="10">
        <v>7</v>
      </c>
      <c r="Z13" s="10">
        <v>21</v>
      </c>
      <c r="AA13" s="10">
        <v>7</v>
      </c>
      <c r="AB13" s="10">
        <v>28</v>
      </c>
      <c r="AC13" s="10">
        <v>3</v>
      </c>
      <c r="AD13" s="10">
        <v>71.5</v>
      </c>
      <c r="AE13" s="10" t="s">
        <v>84</v>
      </c>
    </row>
    <row r="14" spans="2:31">
      <c r="R14" s="10" t="s">
        <v>113</v>
      </c>
      <c r="S14" s="10" t="s">
        <v>40</v>
      </c>
      <c r="T14" s="10" t="s">
        <v>31</v>
      </c>
      <c r="U14" s="10">
        <v>9</v>
      </c>
      <c r="V14" s="10">
        <v>13.5</v>
      </c>
      <c r="W14" s="10">
        <v>10</v>
      </c>
      <c r="X14" s="10">
        <v>15</v>
      </c>
      <c r="Y14" s="10">
        <v>9</v>
      </c>
      <c r="Z14" s="10">
        <v>27</v>
      </c>
      <c r="AA14" s="10">
        <v>10</v>
      </c>
      <c r="AB14" s="10">
        <v>40</v>
      </c>
      <c r="AC14" s="10">
        <v>5</v>
      </c>
      <c r="AD14" s="10">
        <v>100.5</v>
      </c>
      <c r="AE14" s="10">
        <v>89.5</v>
      </c>
    </row>
    <row r="15" spans="2:31">
      <c r="R15" s="10" t="s">
        <v>84</v>
      </c>
      <c r="S15" s="10" t="s">
        <v>84</v>
      </c>
      <c r="T15" s="10" t="s">
        <v>30</v>
      </c>
      <c r="U15" s="10">
        <v>8</v>
      </c>
      <c r="V15" s="10">
        <v>12</v>
      </c>
      <c r="W15" s="10">
        <v>9</v>
      </c>
      <c r="X15" s="10">
        <v>13.5</v>
      </c>
      <c r="Y15" s="10">
        <v>8</v>
      </c>
      <c r="Z15" s="10">
        <v>24</v>
      </c>
      <c r="AA15" s="10">
        <v>9</v>
      </c>
      <c r="AB15" s="10">
        <v>36</v>
      </c>
      <c r="AC15" s="10">
        <v>5</v>
      </c>
      <c r="AD15" s="10">
        <v>90.5</v>
      </c>
      <c r="AE15" s="10" t="s">
        <v>84</v>
      </c>
    </row>
    <row r="16" spans="2:31">
      <c r="R16" s="10" t="s">
        <v>84</v>
      </c>
      <c r="S16" s="10" t="s">
        <v>84</v>
      </c>
      <c r="T16" s="10" t="s">
        <v>86</v>
      </c>
      <c r="U16" s="10">
        <v>8</v>
      </c>
      <c r="V16" s="10">
        <v>12</v>
      </c>
      <c r="W16" s="10">
        <v>7</v>
      </c>
      <c r="X16" s="10">
        <v>10.5</v>
      </c>
      <c r="Y16" s="10">
        <v>9</v>
      </c>
      <c r="Z16" s="10">
        <v>27</v>
      </c>
      <c r="AA16" s="10">
        <v>6</v>
      </c>
      <c r="AB16" s="10">
        <v>24</v>
      </c>
      <c r="AC16" s="10">
        <v>4</v>
      </c>
      <c r="AD16" s="10">
        <v>77.5</v>
      </c>
      <c r="AE16" s="10" t="s">
        <v>84</v>
      </c>
    </row>
  </sheetData>
  <mergeCells count="15">
    <mergeCell ref="B2:P2"/>
    <mergeCell ref="R2:AE2"/>
    <mergeCell ref="D5:O5"/>
    <mergeCell ref="D7:O7"/>
    <mergeCell ref="D8:O8"/>
    <mergeCell ref="D10:O10"/>
    <mergeCell ref="R4:R8"/>
    <mergeCell ref="R9:R13"/>
    <mergeCell ref="R14:R16"/>
    <mergeCell ref="S4:S8"/>
    <mergeCell ref="S9:S13"/>
    <mergeCell ref="S14:S16"/>
    <mergeCell ref="AE4:AE8"/>
    <mergeCell ref="AE9:AE13"/>
    <mergeCell ref="AE14:AE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赛程</vt:lpstr>
      <vt:lpstr>热身赛赛况</vt:lpstr>
      <vt:lpstr>热身赛积分榜</vt:lpstr>
      <vt:lpstr>热身赛明细表</vt:lpstr>
      <vt:lpstr>资格赛赛况</vt:lpstr>
      <vt:lpstr>资格赛明细表</vt:lpstr>
      <vt:lpstr>初赛总表</vt:lpstr>
      <vt:lpstr>初赛第一题</vt:lpstr>
      <vt:lpstr>初赛第二题</vt:lpstr>
      <vt:lpstr>初赛第三题</vt:lpstr>
      <vt:lpstr>决赛总表</vt:lpstr>
      <vt:lpstr>决赛明细表</vt:lpstr>
      <vt:lpstr>总积分榜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Dream_Traveller</dc:creator>
  <cp:lastModifiedBy>Fahlee</cp:lastModifiedBy>
  <dcterms:created xsi:type="dcterms:W3CDTF">2022-02-05T05:11:00Z</dcterms:created>
  <dcterms:modified xsi:type="dcterms:W3CDTF">2026-03-01T13:13:20Z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3bae894c-fa3c-41fe-b62e-c2030d1cd5e1</vt:lpwstr>
  </property>
  <property fmtid="{D5CDD505-2E9C-101B-9397-08002B2CF9AE}" pid="3" name="KSOProductBuildVer">
    <vt:lpwstr>2052-12.1.0.25225</vt:lpwstr>
  </property>
  <property fmtid="{D5CDD505-2E9C-101B-9397-08002B2CF9AE}" pid="4" name="ICV">
    <vt:lpwstr>408CBD9A179349DD9C7FF845273AB6E7_12</vt:lpwstr>
  </property>
  <property fmtid="{D5CDD505-2E9C-101B-9397-08002B2CF9AE}" pid="5" name="CalculationRule">
    <vt:i4>0</vt:i4>
  </property>
</Properties>
</file>