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showInkAnnotation="0"/>
  <mc:AlternateContent xmlns:mc="http://schemas.openxmlformats.org/markup-compatibility/2006">
    <mc:Choice Requires="x15">
      <x15ac:absPath xmlns:x15ac="http://schemas.microsoft.com/office/spreadsheetml/2010/11/ac" url="D:\编程\Innovation Leap\Baidu\"/>
    </mc:Choice>
  </mc:AlternateContent>
  <xr:revisionPtr revIDLastSave="0" documentId="13_ncr:1_{33689508-2623-4849-9CD5-18EADDB7B620}" xr6:coauthVersionLast="43" xr6:coauthVersionMax="43" xr10:uidLastSave="{00000000-0000-0000-0000-000000000000}"/>
  <bookViews>
    <workbookView xWindow="-120" yWindow="-120" windowWidth="38640" windowHeight="21240" xr2:uid="{00000000-000D-0000-FFFF-FFFF00000000}"/>
  </bookViews>
  <sheets>
    <sheet name="总榜" sheetId="11" r:id="rId1"/>
    <sheet name="评分数据" sheetId="12" r:id="rId2"/>
    <sheet name="预赛" sheetId="1" r:id="rId3"/>
    <sheet name="资格赛" sheetId="2" r:id="rId4"/>
    <sheet name="小组赛" sheetId="4" r:id="rId5"/>
    <sheet name="四分之一决赛" sheetId="8" r:id="rId6"/>
    <sheet name="半决赛" sheetId="9" r:id="rId7"/>
    <sheet name="决赛" sheetId="10" r:id="rId8"/>
    <sheet name="小组赛积分榜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2" l="1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C6" i="12"/>
  <c r="D5" i="12"/>
  <c r="C5" i="12"/>
  <c r="D4" i="12"/>
  <c r="C4" i="12"/>
  <c r="J5" i="4" l="1"/>
  <c r="N5" i="4"/>
  <c r="R5" i="4"/>
  <c r="T5" i="4"/>
  <c r="J6" i="4"/>
  <c r="N6" i="4"/>
  <c r="R6" i="4"/>
  <c r="T6" i="4"/>
  <c r="J7" i="4"/>
  <c r="N7" i="4"/>
  <c r="R7" i="4"/>
  <c r="T7" i="4"/>
  <c r="J8" i="4"/>
  <c r="N8" i="4"/>
  <c r="R8" i="4"/>
  <c r="T8" i="4"/>
  <c r="J9" i="4"/>
  <c r="N9" i="4"/>
  <c r="R9" i="4"/>
  <c r="T9" i="4"/>
  <c r="J10" i="4"/>
  <c r="N10" i="4"/>
  <c r="R10" i="4"/>
  <c r="T10" i="4"/>
  <c r="T11" i="4"/>
  <c r="J12" i="4"/>
  <c r="N12" i="4"/>
  <c r="T12" i="4"/>
  <c r="J13" i="4"/>
  <c r="N13" i="4"/>
  <c r="T13" i="4"/>
  <c r="J14" i="4"/>
  <c r="N14" i="4"/>
  <c r="R14" i="4"/>
  <c r="T14" i="4"/>
  <c r="T15" i="4"/>
  <c r="J16" i="4"/>
  <c r="R16" i="4"/>
  <c r="T16" i="4"/>
  <c r="J17" i="4"/>
  <c r="N17" i="4"/>
  <c r="R17" i="4"/>
  <c r="T17" i="4"/>
  <c r="J18" i="4"/>
  <c r="N18" i="4"/>
  <c r="R18" i="4"/>
  <c r="T18" i="4"/>
  <c r="N19" i="4"/>
  <c r="T19" i="4"/>
  <c r="J20" i="4"/>
  <c r="N20" i="4"/>
  <c r="R20" i="4"/>
  <c r="T20" i="4"/>
  <c r="L4" i="2"/>
  <c r="L5" i="2"/>
  <c r="L6" i="2"/>
  <c r="L7" i="2"/>
  <c r="L8" i="2"/>
  <c r="L9" i="2"/>
  <c r="L10" i="2"/>
  <c r="M5" i="10" l="1"/>
  <c r="M4" i="10"/>
  <c r="K8" i="9"/>
  <c r="K6" i="9"/>
  <c r="K5" i="9"/>
  <c r="P12" i="8"/>
  <c r="J12" i="8"/>
  <c r="P11" i="8"/>
  <c r="N11" i="8"/>
  <c r="J11" i="8"/>
  <c r="P10" i="8"/>
  <c r="N10" i="8"/>
  <c r="J10" i="8"/>
  <c r="P9" i="8"/>
  <c r="J9" i="8"/>
  <c r="P8" i="8"/>
  <c r="J8" i="8"/>
  <c r="P7" i="8"/>
  <c r="P6" i="8"/>
  <c r="N6" i="8"/>
  <c r="J6" i="8"/>
  <c r="P5" i="8"/>
  <c r="N5" i="8"/>
  <c r="J5" i="8"/>
  <c r="J4" i="1"/>
  <c r="Q4" i="1"/>
  <c r="S4" i="1"/>
  <c r="J5" i="1"/>
  <c r="Q5" i="1"/>
  <c r="S5" i="1"/>
  <c r="J6" i="1"/>
  <c r="Q6" i="1"/>
  <c r="S6" i="1"/>
  <c r="J7" i="1"/>
  <c r="Q7" i="1"/>
  <c r="S7" i="1"/>
  <c r="J8" i="1"/>
  <c r="Q8" i="1"/>
  <c r="S8" i="1"/>
  <c r="J9" i="1"/>
  <c r="Q9" i="1"/>
  <c r="S9" i="1"/>
  <c r="J10" i="1"/>
  <c r="Q10" i="1"/>
  <c r="S10" i="1"/>
  <c r="J11" i="1"/>
  <c r="Q11" i="1"/>
  <c r="S11" i="1"/>
  <c r="J12" i="1"/>
  <c r="Q12" i="1"/>
  <c r="S12" i="1"/>
  <c r="J13" i="1"/>
  <c r="Q13" i="1"/>
  <c r="S13" i="1"/>
  <c r="J14" i="1"/>
  <c r="Q14" i="1"/>
  <c r="S14" i="1"/>
  <c r="J15" i="1"/>
  <c r="Q15" i="1"/>
  <c r="S15" i="1"/>
  <c r="J16" i="1"/>
  <c r="Q16" i="1"/>
  <c r="S16" i="1"/>
  <c r="J17" i="1"/>
  <c r="Q17" i="1"/>
  <c r="S17" i="1"/>
  <c r="J18" i="1"/>
  <c r="Q18" i="1"/>
  <c r="S18" i="1"/>
  <c r="J19" i="1"/>
  <c r="Q19" i="1"/>
  <c r="S19" i="1"/>
  <c r="J20" i="1"/>
  <c r="Q20" i="1"/>
  <c r="S20" i="1"/>
  <c r="J21" i="1"/>
  <c r="Q21" i="1"/>
  <c r="S21" i="1"/>
  <c r="J22" i="1"/>
  <c r="Q22" i="1"/>
  <c r="S22" i="1"/>
  <c r="J23" i="1"/>
  <c r="Q23" i="1"/>
  <c r="S23" i="1"/>
</calcChain>
</file>

<file path=xl/sharedStrings.xml><?xml version="1.0" encoding="utf-8"?>
<sst xmlns="http://schemas.openxmlformats.org/spreadsheetml/2006/main" count="679" uniqueCount="237">
  <si>
    <t>2014年第三届MW杯预赛情况总表</t>
  </si>
  <si>
    <t>参赛号</t>
  </si>
  <si>
    <t>参赛选手</t>
  </si>
  <si>
    <t>关卡名</t>
  </si>
  <si>
    <t>评委1评分</t>
  </si>
  <si>
    <t>评委2评分</t>
  </si>
  <si>
    <t>最终得分</t>
  </si>
  <si>
    <t>排名</t>
  </si>
  <si>
    <t>晋级情况</t>
  </si>
  <si>
    <t>评委1</t>
  </si>
  <si>
    <t>评委2</t>
  </si>
  <si>
    <t>设计水平</t>
  </si>
  <si>
    <t>欣赏性</t>
  </si>
  <si>
    <t>创新性</t>
  </si>
  <si>
    <t>娱乐性</t>
  </si>
  <si>
    <t>挑战性</t>
  </si>
  <si>
    <t>附加分</t>
  </si>
  <si>
    <t>总分</t>
  </si>
  <si>
    <t>A1</t>
  </si>
  <si>
    <t>和蔼的大马里奥</t>
  </si>
  <si>
    <t>The desert turtle god</t>
  </si>
  <si>
    <t>晋级</t>
  </si>
  <si>
    <t>wyiming6688</t>
  </si>
  <si>
    <t>毒蘑菇vn</t>
  </si>
  <si>
    <t>A2</t>
  </si>
  <si>
    <t>dodoufatch</t>
  </si>
  <si>
    <t>SXBKing！</t>
  </si>
  <si>
    <t>A3</t>
  </si>
  <si>
    <t>yxr000504</t>
  </si>
  <si>
    <t>淘汰</t>
  </si>
  <si>
    <t>A4</t>
  </si>
  <si>
    <t>zqh——123</t>
  </si>
  <si>
    <t>Happy General Mobilization</t>
  </si>
  <si>
    <t>A5</t>
  </si>
  <si>
    <r>
      <t>:</t>
    </r>
    <r>
      <rPr>
        <sz val="11"/>
        <color indexed="8"/>
        <rFont val="宋体"/>
        <family val="3"/>
        <charset val="134"/>
      </rPr>
      <t>快乐</t>
    </r>
    <r>
      <rPr>
        <sz val="11"/>
        <color indexed="8"/>
        <rFont val="Arial"/>
        <family val="2"/>
      </rPr>
      <t>mario8</t>
    </r>
  </si>
  <si>
    <t>Crazy turtle world</t>
  </si>
  <si>
    <t>B1</t>
  </si>
  <si>
    <r>
      <t>毒蘑菇小</t>
    </r>
    <r>
      <rPr>
        <sz val="11"/>
        <color indexed="8"/>
        <rFont val="Arial"/>
        <family val="2"/>
      </rPr>
      <t>Mario</t>
    </r>
  </si>
  <si>
    <t>A Big Land -v-</t>
  </si>
  <si>
    <t>newlife2017</t>
  </si>
  <si>
    <t>bluesun0505</t>
  </si>
  <si>
    <t>B2</t>
  </si>
  <si>
    <t>gaere54</t>
  </si>
  <si>
    <t>The top secret area</t>
  </si>
  <si>
    <t>B3</t>
  </si>
  <si>
    <t>水银龟</t>
  </si>
  <si>
    <t>Ghost Ship</t>
  </si>
  <si>
    <t>B4</t>
  </si>
  <si>
    <r>
      <t>大爷</t>
    </r>
    <r>
      <rPr>
        <sz val="11"/>
        <color indexed="8"/>
        <rFont val="Arial"/>
        <family val="2"/>
      </rPr>
      <t>23</t>
    </r>
    <r>
      <rPr>
        <sz val="11"/>
        <color indexed="8"/>
        <rFont val="宋体"/>
        <family val="3"/>
        <charset val="134"/>
      </rPr>
      <t>大买卖吗</t>
    </r>
  </si>
  <si>
    <t>tortoise party</t>
  </si>
  <si>
    <t>B5</t>
  </si>
  <si>
    <t>俺滴娘7</t>
  </si>
  <si>
    <t>WORLD LEVEL NO</t>
  </si>
  <si>
    <t>C1</t>
  </si>
  <si>
    <t>R大次郎</t>
  </si>
  <si>
    <t>way of way</t>
  </si>
  <si>
    <t>nmnmoooh</t>
  </si>
  <si>
    <t>C2</t>
  </si>
  <si>
    <t>玛丽的死对头</t>
  </si>
  <si>
    <t>The tortoise territory</t>
  </si>
  <si>
    <t>C3</t>
  </si>
  <si>
    <t>green paradise</t>
  </si>
  <si>
    <t>C4</t>
  </si>
  <si>
    <t>马里奥奥里马</t>
  </si>
  <si>
    <t>Turtle is good or bad?</t>
  </si>
  <si>
    <t>C5</t>
  </si>
  <si>
    <t>下辈子当个blu</t>
  </si>
  <si>
    <t>Roundabout Corridor</t>
  </si>
  <si>
    <t>D1</t>
  </si>
  <si>
    <t>百步穿杨又飞剑</t>
  </si>
  <si>
    <t>Turtle Valley</t>
  </si>
  <si>
    <t>Fahlee_5</t>
  </si>
  <si>
    <t>D2</t>
  </si>
  <si>
    <t>Narrow Cave</t>
  </si>
  <si>
    <t>D3</t>
  </si>
  <si>
    <t>xi7yang3</t>
  </si>
  <si>
    <t>Difficult Way Home</t>
  </si>
  <si>
    <t>D4</t>
  </si>
  <si>
    <t>shall we play the shell</t>
  </si>
  <si>
    <t>D5</t>
  </si>
  <si>
    <t>chaojimali1201</t>
  </si>
  <si>
    <t>Tortoise Party</t>
  </si>
  <si>
    <t xml:space="preserve"> 注:由于B4选手大爷23大买卖吗要求重评，故该选手评分工作由两位总评委负责，其中评委1为nmnmoooh，评委2为Fahlee_5</t>
  </si>
  <si>
    <t>2014第三届MW杯资格赛赛况</t>
  </si>
  <si>
    <t>小组</t>
  </si>
  <si>
    <t>百度ID</t>
  </si>
  <si>
    <t>选手码</t>
  </si>
  <si>
    <t>参赛关卡</t>
  </si>
  <si>
    <t>评委1得分</t>
  </si>
  <si>
    <t>评委2得分</t>
  </si>
  <si>
    <t>①组</t>
  </si>
  <si>
    <t>bzshzpm</t>
  </si>
  <si>
    <t>1-the strange underground.mfl</t>
  </si>
  <si>
    <t>大幽灵王</t>
  </si>
  <si>
    <t>2-Danger World.mfl</t>
  </si>
  <si>
    <t>dasasdhba</t>
  </si>
  <si>
    <t>3-The wizard of Oz.mfl</t>
  </si>
  <si>
    <t>节操都去哪了01</t>
  </si>
  <si>
    <t>4-The mushroom world.mfl</t>
  </si>
  <si>
    <t>②组</t>
  </si>
  <si>
    <t>梦幻的天堂乐园</t>
  </si>
  <si>
    <t>5-Dreadful Cave.mfl</t>
  </si>
  <si>
    <t>窘彳</t>
  </si>
  <si>
    <t>6-Crazy tetris.mfl</t>
  </si>
  <si>
    <t>大爷23大买卖吗</t>
  </si>
  <si>
    <t>7-paranormal world.mfl</t>
  </si>
  <si>
    <t>2014第三届MW杯资格赛积分榜</t>
  </si>
  <si>
    <t>选手名</t>
  </si>
  <si>
    <t>2014年第三届MW杯小组赛赛况</t>
  </si>
  <si>
    <t>预备评委</t>
  </si>
  <si>
    <t>小组赛第一轮</t>
  </si>
  <si>
    <t>小组赛第二轮</t>
  </si>
  <si>
    <t>小组赛第三轮</t>
  </si>
  <si>
    <t>总积分</t>
  </si>
  <si>
    <t>平均分</t>
  </si>
  <si>
    <t>A组</t>
  </si>
  <si>
    <t>B组</t>
  </si>
  <si>
    <t>未上传</t>
  </si>
  <si>
    <t>C组</t>
  </si>
  <si>
    <t>76.5（重评）</t>
  </si>
  <si>
    <t>72（重评）</t>
  </si>
  <si>
    <t>D组</t>
  </si>
  <si>
    <t>下辈子当个Blu</t>
  </si>
  <si>
    <t>80.1（重评）</t>
  </si>
  <si>
    <t>82（重评）</t>
  </si>
  <si>
    <t>快乐mario8</t>
  </si>
  <si>
    <t>A组第一轮积分榜</t>
    <phoneticPr fontId="6" type="noConversion"/>
  </si>
  <si>
    <t>小组赛第一轮16强单关得分积分榜</t>
    <phoneticPr fontId="6" type="noConversion"/>
  </si>
  <si>
    <t>名次</t>
    <phoneticPr fontId="6" type="noConversion"/>
  </si>
  <si>
    <t>选手码</t>
    <phoneticPr fontId="6" type="noConversion"/>
  </si>
  <si>
    <t>选手名</t>
    <phoneticPr fontId="6" type="noConversion"/>
  </si>
  <si>
    <t>总积分</t>
    <phoneticPr fontId="6" type="noConversion"/>
  </si>
  <si>
    <t>最终得分</t>
    <phoneticPr fontId="6" type="noConversion"/>
  </si>
  <si>
    <t>A1</t>
    <phoneticPr fontId="6" type="noConversion"/>
  </si>
  <si>
    <t>玛丽的死对头</t>
    <phoneticPr fontId="6" type="noConversion"/>
  </si>
  <si>
    <t>D2</t>
    <phoneticPr fontId="6" type="noConversion"/>
  </si>
  <si>
    <t>下辈子当个Blu</t>
    <phoneticPr fontId="6" type="noConversion"/>
  </si>
  <si>
    <t>A4</t>
    <phoneticPr fontId="6" type="noConversion"/>
  </si>
  <si>
    <t>百步穿杨又飞剑</t>
    <phoneticPr fontId="6" type="noConversion"/>
  </si>
  <si>
    <t>A2</t>
    <phoneticPr fontId="6" type="noConversion"/>
  </si>
  <si>
    <t xml:space="preserve">dasasdhba </t>
    <phoneticPr fontId="6" type="noConversion"/>
  </si>
  <si>
    <t>C1</t>
    <phoneticPr fontId="6" type="noConversion"/>
  </si>
  <si>
    <t>gaere54</t>
    <phoneticPr fontId="6" type="noConversion"/>
  </si>
  <si>
    <t>A3</t>
    <phoneticPr fontId="6" type="noConversion"/>
  </si>
  <si>
    <t>大爷23大买卖吗</t>
    <phoneticPr fontId="6" type="noConversion"/>
  </si>
  <si>
    <t>D1</t>
    <phoneticPr fontId="6" type="noConversion"/>
  </si>
  <si>
    <t>bluesun0505</t>
    <phoneticPr fontId="6" type="noConversion"/>
  </si>
  <si>
    <t>B组第一轮积分榜</t>
    <phoneticPr fontId="6" type="noConversion"/>
  </si>
  <si>
    <t>B1</t>
    <phoneticPr fontId="6" type="noConversion"/>
  </si>
  <si>
    <t>bzshzpm</t>
    <phoneticPr fontId="6" type="noConversion"/>
  </si>
  <si>
    <t>D4</t>
    <phoneticPr fontId="6" type="noConversion"/>
  </si>
  <si>
    <t>快乐mario8</t>
    <phoneticPr fontId="6" type="noConversion"/>
  </si>
  <si>
    <t>B2</t>
    <phoneticPr fontId="6" type="noConversion"/>
  </si>
  <si>
    <t>zqh——123</t>
    <phoneticPr fontId="6" type="noConversion"/>
  </si>
  <si>
    <t>B4</t>
    <phoneticPr fontId="6" type="noConversion"/>
  </si>
  <si>
    <t xml:space="preserve">梦幻的天堂乐园 </t>
    <phoneticPr fontId="6" type="noConversion"/>
  </si>
  <si>
    <t>B3</t>
    <phoneticPr fontId="6" type="noConversion"/>
  </si>
  <si>
    <t xml:space="preserve">R大次郎 </t>
    <phoneticPr fontId="6" type="noConversion"/>
  </si>
  <si>
    <t>C2</t>
    <phoneticPr fontId="6" type="noConversion"/>
  </si>
  <si>
    <t>和蔼的大马里奥</t>
    <phoneticPr fontId="6" type="noConversion"/>
  </si>
  <si>
    <t>C组第一轮积分榜</t>
    <phoneticPr fontId="6" type="noConversion"/>
  </si>
  <si>
    <t>C4</t>
    <phoneticPr fontId="6" type="noConversion"/>
  </si>
  <si>
    <t>xi7yang3</t>
    <phoneticPr fontId="6" type="noConversion"/>
  </si>
  <si>
    <t>D3</t>
    <phoneticPr fontId="6" type="noConversion"/>
  </si>
  <si>
    <t>毒蘑菇vn</t>
    <phoneticPr fontId="6" type="noConversion"/>
  </si>
  <si>
    <t>C3</t>
    <phoneticPr fontId="6" type="noConversion"/>
  </si>
  <si>
    <t>dodoufatch</t>
    <phoneticPr fontId="6" type="noConversion"/>
  </si>
  <si>
    <t>D组第一轮积分榜</t>
    <phoneticPr fontId="6" type="noConversion"/>
  </si>
  <si>
    <t>A组第二轮积分榜</t>
    <phoneticPr fontId="6" type="noConversion"/>
  </si>
  <si>
    <t>小组赛第二轮16强单关最终得分排行榜</t>
    <phoneticPr fontId="6" type="noConversion"/>
  </si>
  <si>
    <t>B组第二轮积分榜</t>
    <phoneticPr fontId="6" type="noConversion"/>
  </si>
  <si>
    <t>C组第二轮积分榜</t>
    <phoneticPr fontId="6" type="noConversion"/>
  </si>
  <si>
    <t>梦幻的天堂乐园</t>
    <phoneticPr fontId="6" type="noConversion"/>
  </si>
  <si>
    <t>D组第二轮积分榜</t>
    <phoneticPr fontId="6" type="noConversion"/>
  </si>
  <si>
    <t>A组第三轮积分榜</t>
    <phoneticPr fontId="6" type="noConversion"/>
  </si>
  <si>
    <t>小组赛第三轮16强单关最终得分排行榜</t>
    <phoneticPr fontId="6" type="noConversion"/>
  </si>
  <si>
    <t>B组第三轮积分榜</t>
    <phoneticPr fontId="6" type="noConversion"/>
  </si>
  <si>
    <t>C组第三轮积分榜</t>
    <phoneticPr fontId="6" type="noConversion"/>
  </si>
  <si>
    <t>D组第三轮积分榜</t>
    <phoneticPr fontId="6" type="noConversion"/>
  </si>
  <si>
    <t>2014第三届MW杯四分之一决赛赛况</t>
  </si>
  <si>
    <t>区域</t>
  </si>
  <si>
    <t>第一轮</t>
  </si>
  <si>
    <t>第二轮</t>
  </si>
  <si>
    <t>1区</t>
  </si>
  <si>
    <t>1A</t>
  </si>
  <si>
    <t>LLX奶油马里奥</t>
  </si>
  <si>
    <t>1B</t>
  </si>
  <si>
    <t>2区</t>
  </si>
  <si>
    <t>2A</t>
  </si>
  <si>
    <t>—</t>
  </si>
  <si>
    <t>2B</t>
  </si>
  <si>
    <t>3区</t>
  </si>
  <si>
    <t>3A</t>
  </si>
  <si>
    <t>3B</t>
  </si>
  <si>
    <t>4区</t>
  </si>
  <si>
    <t>4A</t>
  </si>
  <si>
    <t>4B</t>
  </si>
  <si>
    <t>2014第三届MW杯半决赛赛况</t>
  </si>
  <si>
    <t>引入评委</t>
  </si>
  <si>
    <t>引入评委得分</t>
  </si>
  <si>
    <t>I区</t>
  </si>
  <si>
    <t>A</t>
  </si>
  <si>
    <t>B</t>
  </si>
  <si>
    <t>II区</t>
  </si>
  <si>
    <t>C</t>
  </si>
  <si>
    <t>D</t>
  </si>
  <si>
    <t>2014第三届MW杯决赛赛况</t>
  </si>
  <si>
    <t>评委3</t>
  </si>
  <si>
    <t>评委4</t>
  </si>
  <si>
    <t>评委3得分</t>
  </si>
  <si>
    <t>评委4得分</t>
  </si>
  <si>
    <t>M</t>
  </si>
  <si>
    <t>M-Beyond the Sundial.mfs</t>
  </si>
  <si>
    <t>W</t>
  </si>
  <si>
    <t>W-The Dungeon.mfs</t>
  </si>
  <si>
    <t>2014第三届MW杯16强总积分榜</t>
    <phoneticPr fontId="6" type="noConversion"/>
  </si>
  <si>
    <t>参加比赛轮次</t>
    <phoneticPr fontId="6" type="noConversion"/>
  </si>
  <si>
    <t>最好成绩</t>
    <phoneticPr fontId="6" type="noConversion"/>
  </si>
  <si>
    <t>决赛/亚军</t>
    <phoneticPr fontId="6" type="noConversion"/>
  </si>
  <si>
    <t>决赛/冠军</t>
    <phoneticPr fontId="6" type="noConversion"/>
  </si>
  <si>
    <t>半决赛/4强</t>
    <phoneticPr fontId="6" type="noConversion"/>
  </si>
  <si>
    <t>四分之一决赛/8强</t>
    <phoneticPr fontId="6" type="noConversion"/>
  </si>
  <si>
    <t>四分之一决赛/8强</t>
  </si>
  <si>
    <t>dasasdhba</t>
    <phoneticPr fontId="6" type="noConversion"/>
  </si>
  <si>
    <t>小组赛/16强</t>
    <phoneticPr fontId="6" type="noConversion"/>
  </si>
  <si>
    <t>小组赛/16强</t>
  </si>
  <si>
    <t>R大次郎</t>
    <phoneticPr fontId="6" type="noConversion"/>
  </si>
  <si>
    <t>评委名</t>
  </si>
  <si>
    <t>参与评分比赛轮次</t>
  </si>
  <si>
    <t>参与评分关卡数量</t>
  </si>
  <si>
    <t>2014年第三届</t>
  </si>
  <si>
    <t>预选赛</t>
  </si>
  <si>
    <t>资格赛</t>
  </si>
  <si>
    <t>四分之一决赛第一轮</t>
  </si>
  <si>
    <t>四分之一决赛第二轮</t>
  </si>
  <si>
    <t>半决赛</t>
  </si>
  <si>
    <t>决赛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</si>
</sst>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2"/>
      <name val="宋体"/>
      <charset val="134"/>
    </font>
    <font>
      <b/>
      <sz val="12"/>
      <name val="微软雅黑"/>
      <family val="2"/>
      <charset val="134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name val="Tahoma"/>
      <family val="2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i/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i/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52" sqref="C52"/>
    </sheetView>
  </sheetViews>
  <sheetFormatPr defaultRowHeight="14.25" x14ac:dyDescent="0.15"/>
  <cols>
    <col min="1" max="1" width="5.5" bestFit="1" customWidth="1"/>
    <col min="2" max="2" width="15.75" bestFit="1" customWidth="1"/>
    <col min="3" max="3" width="13.25" bestFit="1" customWidth="1"/>
    <col min="4" max="4" width="17.5" bestFit="1" customWidth="1"/>
    <col min="5" max="5" width="7.375" bestFit="1" customWidth="1"/>
  </cols>
  <sheetData>
    <row r="1" spans="1:5" ht="16.5" x14ac:dyDescent="0.15">
      <c r="A1" s="33" t="s">
        <v>215</v>
      </c>
      <c r="B1" s="33"/>
      <c r="C1" s="33"/>
      <c r="D1" s="33"/>
      <c r="E1" s="33"/>
    </row>
    <row r="2" spans="1:5" ht="16.5" x14ac:dyDescent="0.15">
      <c r="A2" s="8" t="s">
        <v>128</v>
      </c>
      <c r="B2" s="8" t="s">
        <v>130</v>
      </c>
      <c r="C2" s="8" t="s">
        <v>216</v>
      </c>
      <c r="D2" s="8" t="s">
        <v>217</v>
      </c>
      <c r="E2" s="8" t="s">
        <v>131</v>
      </c>
    </row>
    <row r="3" spans="1:5" ht="16.5" x14ac:dyDescent="0.15">
      <c r="A3" s="8">
        <v>1</v>
      </c>
      <c r="B3" s="8" t="s">
        <v>136</v>
      </c>
      <c r="C3" s="8">
        <v>7</v>
      </c>
      <c r="D3" s="8" t="s">
        <v>218</v>
      </c>
      <c r="E3" s="8">
        <v>665.5</v>
      </c>
    </row>
    <row r="4" spans="1:5" ht="16.5" x14ac:dyDescent="0.15">
      <c r="A4" s="8">
        <v>2</v>
      </c>
      <c r="B4" s="8" t="s">
        <v>153</v>
      </c>
      <c r="C4" s="8">
        <v>7</v>
      </c>
      <c r="D4" s="8" t="s">
        <v>219</v>
      </c>
      <c r="E4" s="8">
        <v>656.4</v>
      </c>
    </row>
    <row r="5" spans="1:5" ht="16.5" x14ac:dyDescent="0.15">
      <c r="A5" s="8">
        <v>3</v>
      </c>
      <c r="B5" s="8" t="s">
        <v>146</v>
      </c>
      <c r="C5" s="8">
        <v>6</v>
      </c>
      <c r="D5" s="8" t="s">
        <v>220</v>
      </c>
      <c r="E5" s="8">
        <v>571.20000000000005</v>
      </c>
    </row>
    <row r="6" spans="1:5" ht="16.5" x14ac:dyDescent="0.15">
      <c r="A6" s="8">
        <v>4</v>
      </c>
      <c r="B6" s="8" t="s">
        <v>134</v>
      </c>
      <c r="C6" s="8">
        <v>5</v>
      </c>
      <c r="D6" s="8" t="s">
        <v>221</v>
      </c>
      <c r="E6" s="8">
        <v>459.3</v>
      </c>
    </row>
    <row r="7" spans="1:5" ht="16.5" x14ac:dyDescent="0.15">
      <c r="A7" s="8">
        <v>5</v>
      </c>
      <c r="B7" s="8" t="s">
        <v>138</v>
      </c>
      <c r="C7" s="8">
        <v>6</v>
      </c>
      <c r="D7" s="8" t="s">
        <v>220</v>
      </c>
      <c r="E7" s="8">
        <v>361.9</v>
      </c>
    </row>
    <row r="8" spans="1:5" ht="16.5" x14ac:dyDescent="0.15">
      <c r="A8" s="8">
        <v>6</v>
      </c>
      <c r="B8" s="8" t="s">
        <v>159</v>
      </c>
      <c r="C8" s="8">
        <v>5</v>
      </c>
      <c r="D8" s="8" t="s">
        <v>221</v>
      </c>
      <c r="E8" s="8">
        <v>357.9</v>
      </c>
    </row>
    <row r="9" spans="1:5" ht="16.5" x14ac:dyDescent="0.15">
      <c r="A9" s="8">
        <v>7</v>
      </c>
      <c r="B9" s="8" t="s">
        <v>142</v>
      </c>
      <c r="C9" s="8">
        <v>5</v>
      </c>
      <c r="D9" s="8" t="s">
        <v>222</v>
      </c>
      <c r="E9" s="8">
        <v>275.39999999999998</v>
      </c>
    </row>
    <row r="10" spans="1:5" ht="16.5" x14ac:dyDescent="0.15">
      <c r="A10" s="8">
        <v>8</v>
      </c>
      <c r="B10" s="8" t="s">
        <v>149</v>
      </c>
      <c r="C10" s="8">
        <v>5</v>
      </c>
      <c r="D10" s="8" t="s">
        <v>222</v>
      </c>
      <c r="E10" s="8">
        <v>267.3</v>
      </c>
    </row>
    <row r="11" spans="1:5" ht="16.5" x14ac:dyDescent="0.15">
      <c r="A11" s="8">
        <v>9</v>
      </c>
      <c r="B11" s="8" t="s">
        <v>223</v>
      </c>
      <c r="C11" s="8">
        <v>3</v>
      </c>
      <c r="D11" s="8" t="s">
        <v>224</v>
      </c>
      <c r="E11" s="8">
        <v>257.10000000000002</v>
      </c>
    </row>
    <row r="12" spans="1:5" ht="16.5" x14ac:dyDescent="0.15">
      <c r="A12" s="8">
        <v>10</v>
      </c>
      <c r="B12" s="8" t="s">
        <v>144</v>
      </c>
      <c r="C12" s="8">
        <v>3</v>
      </c>
      <c r="D12" s="8" t="s">
        <v>225</v>
      </c>
      <c r="E12" s="8">
        <v>254.8</v>
      </c>
    </row>
    <row r="13" spans="1:5" ht="16.5" x14ac:dyDescent="0.15">
      <c r="A13" s="8">
        <v>11</v>
      </c>
      <c r="B13" s="8" t="s">
        <v>151</v>
      </c>
      <c r="C13" s="8">
        <v>3</v>
      </c>
      <c r="D13" s="8" t="s">
        <v>225</v>
      </c>
      <c r="E13" s="8">
        <v>250.9</v>
      </c>
    </row>
    <row r="14" spans="1:5" ht="16.5" x14ac:dyDescent="0.15">
      <c r="A14" s="8">
        <v>12</v>
      </c>
      <c r="B14" s="8" t="s">
        <v>164</v>
      </c>
      <c r="C14" s="8">
        <v>3</v>
      </c>
      <c r="D14" s="8" t="s">
        <v>225</v>
      </c>
      <c r="E14" s="8">
        <v>174.1</v>
      </c>
    </row>
    <row r="15" spans="1:5" ht="16.5" x14ac:dyDescent="0.15">
      <c r="A15" s="8">
        <v>13</v>
      </c>
      <c r="B15" s="8" t="s">
        <v>162</v>
      </c>
      <c r="C15" s="8">
        <v>3</v>
      </c>
      <c r="D15" s="8" t="s">
        <v>225</v>
      </c>
      <c r="E15" s="8">
        <v>167.5</v>
      </c>
    </row>
    <row r="16" spans="1:5" ht="16.5" x14ac:dyDescent="0.15">
      <c r="A16" s="8">
        <v>14</v>
      </c>
      <c r="B16" s="8" t="s">
        <v>172</v>
      </c>
      <c r="C16" s="8">
        <v>3</v>
      </c>
      <c r="D16" s="8" t="s">
        <v>225</v>
      </c>
      <c r="E16" s="8">
        <v>159.80000000000001</v>
      </c>
    </row>
    <row r="17" spans="1:5" ht="16.5" x14ac:dyDescent="0.15">
      <c r="A17" s="8">
        <v>15</v>
      </c>
      <c r="B17" s="8" t="s">
        <v>166</v>
      </c>
      <c r="C17" s="8">
        <v>3</v>
      </c>
      <c r="D17" s="8" t="s">
        <v>225</v>
      </c>
      <c r="E17" s="8">
        <v>74.3</v>
      </c>
    </row>
    <row r="18" spans="1:5" ht="16.5" x14ac:dyDescent="0.15">
      <c r="A18" s="8">
        <v>16</v>
      </c>
      <c r="B18" s="8" t="s">
        <v>226</v>
      </c>
      <c r="C18" s="8">
        <v>3</v>
      </c>
      <c r="D18" s="8" t="s">
        <v>225</v>
      </c>
      <c r="E18" s="8">
        <v>0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4304-32F4-452B-AA47-DA93AA81554F}">
  <dimension ref="B2:M15"/>
  <sheetViews>
    <sheetView workbookViewId="0">
      <selection activeCell="G16" sqref="G16"/>
    </sheetView>
  </sheetViews>
  <sheetFormatPr defaultColWidth="9" defaultRowHeight="14.25" x14ac:dyDescent="0.15"/>
  <cols>
    <col min="1" max="1" width="9" style="4"/>
    <col min="2" max="2" width="11.5" style="4" customWidth="1"/>
    <col min="3" max="4" width="13.75" style="4" customWidth="1"/>
    <col min="5" max="6" width="5.875" style="4" customWidth="1"/>
    <col min="7" max="9" width="10.375" style="4" customWidth="1"/>
    <col min="10" max="11" width="15.375" style="4" customWidth="1"/>
    <col min="12" max="12" width="5.875" style="4" customWidth="1"/>
    <col min="13" max="13" width="4.375" style="4" customWidth="1"/>
    <col min="14" max="16384" width="9" style="4"/>
  </cols>
  <sheetData>
    <row r="2" spans="2:13" x14ac:dyDescent="0.15">
      <c r="B2" s="34" t="s">
        <v>227</v>
      </c>
      <c r="C2" s="34" t="s">
        <v>228</v>
      </c>
      <c r="D2" s="34" t="s">
        <v>229</v>
      </c>
      <c r="E2" s="34" t="s">
        <v>230</v>
      </c>
      <c r="F2" s="34"/>
      <c r="G2" s="34"/>
      <c r="H2" s="34"/>
      <c r="I2" s="34"/>
      <c r="J2" s="34"/>
      <c r="K2" s="34"/>
      <c r="L2" s="34"/>
      <c r="M2" s="34"/>
    </row>
    <row r="3" spans="2:13" x14ac:dyDescent="0.15">
      <c r="B3" s="34"/>
      <c r="C3" s="34"/>
      <c r="D3" s="34"/>
      <c r="E3" s="32" t="s">
        <v>231</v>
      </c>
      <c r="F3" s="32" t="s">
        <v>232</v>
      </c>
      <c r="G3" s="32" t="s">
        <v>110</v>
      </c>
      <c r="H3" s="32" t="s">
        <v>111</v>
      </c>
      <c r="I3" s="32" t="s">
        <v>112</v>
      </c>
      <c r="J3" s="32" t="s">
        <v>233</v>
      </c>
      <c r="K3" s="32" t="s">
        <v>234</v>
      </c>
      <c r="L3" s="32" t="s">
        <v>235</v>
      </c>
      <c r="M3" s="32" t="s">
        <v>236</v>
      </c>
    </row>
    <row r="4" spans="2:13" x14ac:dyDescent="0.15">
      <c r="B4" s="32" t="s">
        <v>63</v>
      </c>
      <c r="C4" s="32">
        <f t="shared" ref="C4:C15" si="0">COUNT(E4:M4)</f>
        <v>7</v>
      </c>
      <c r="D4" s="32">
        <f t="shared" ref="D4:D15" si="1">SUM(E4:M4)</f>
        <v>26</v>
      </c>
      <c r="E4" s="32"/>
      <c r="F4" s="32"/>
      <c r="G4" s="32">
        <v>6</v>
      </c>
      <c r="H4" s="32">
        <v>6</v>
      </c>
      <c r="I4" s="32">
        <v>7</v>
      </c>
      <c r="J4" s="32">
        <v>2</v>
      </c>
      <c r="K4" s="32">
        <v>1</v>
      </c>
      <c r="L4" s="32">
        <v>2</v>
      </c>
      <c r="M4" s="32">
        <v>2</v>
      </c>
    </row>
    <row r="5" spans="2:13" x14ac:dyDescent="0.15">
      <c r="B5" s="32" t="s">
        <v>56</v>
      </c>
      <c r="C5" s="32">
        <f t="shared" si="0"/>
        <v>9</v>
      </c>
      <c r="D5" s="32">
        <f t="shared" si="1"/>
        <v>25</v>
      </c>
      <c r="E5" s="32">
        <v>6</v>
      </c>
      <c r="F5" s="32">
        <v>4</v>
      </c>
      <c r="G5" s="32">
        <v>4</v>
      </c>
      <c r="H5" s="32">
        <v>2</v>
      </c>
      <c r="I5" s="32">
        <v>2</v>
      </c>
      <c r="J5" s="32">
        <v>2</v>
      </c>
      <c r="K5" s="32">
        <v>2</v>
      </c>
      <c r="L5" s="32">
        <v>1</v>
      </c>
      <c r="M5" s="32">
        <v>2</v>
      </c>
    </row>
    <row r="6" spans="2:13" x14ac:dyDescent="0.15">
      <c r="B6" s="32" t="s">
        <v>23</v>
      </c>
      <c r="C6" s="32">
        <f t="shared" si="0"/>
        <v>8</v>
      </c>
      <c r="D6" s="32">
        <f t="shared" si="1"/>
        <v>18</v>
      </c>
      <c r="E6" s="32">
        <v>4</v>
      </c>
      <c r="F6" s="32"/>
      <c r="G6" s="32">
        <v>3</v>
      </c>
      <c r="H6" s="32">
        <v>3</v>
      </c>
      <c r="I6" s="32">
        <v>2</v>
      </c>
      <c r="J6" s="32">
        <v>2</v>
      </c>
      <c r="K6" s="32">
        <v>1</v>
      </c>
      <c r="L6" s="32">
        <v>1</v>
      </c>
      <c r="M6" s="32">
        <v>2</v>
      </c>
    </row>
    <row r="7" spans="2:13" x14ac:dyDescent="0.15">
      <c r="B7" s="32" t="s">
        <v>40</v>
      </c>
      <c r="C7" s="32">
        <f t="shared" si="0"/>
        <v>5</v>
      </c>
      <c r="D7" s="32">
        <f t="shared" si="1"/>
        <v>17</v>
      </c>
      <c r="E7" s="32">
        <v>4</v>
      </c>
      <c r="F7" s="32"/>
      <c r="G7" s="32">
        <v>4</v>
      </c>
      <c r="H7" s="32">
        <v>4</v>
      </c>
      <c r="I7" s="32">
        <v>4</v>
      </c>
      <c r="J7" s="32">
        <v>1</v>
      </c>
      <c r="K7" s="32"/>
      <c r="L7" s="32"/>
      <c r="M7" s="32"/>
    </row>
    <row r="8" spans="2:13" x14ac:dyDescent="0.15">
      <c r="B8" s="32" t="s">
        <v>58</v>
      </c>
      <c r="C8" s="32">
        <f t="shared" si="0"/>
        <v>5</v>
      </c>
      <c r="D8" s="32">
        <f t="shared" si="1"/>
        <v>16</v>
      </c>
      <c r="E8" s="32">
        <v>5</v>
      </c>
      <c r="F8" s="32"/>
      <c r="G8" s="32">
        <v>3</v>
      </c>
      <c r="H8" s="32">
        <v>4</v>
      </c>
      <c r="I8" s="32">
        <v>3</v>
      </c>
      <c r="J8" s="32">
        <v>1</v>
      </c>
      <c r="K8" s="32"/>
      <c r="L8" s="32"/>
      <c r="M8" s="32"/>
    </row>
    <row r="9" spans="2:13" x14ac:dyDescent="0.15">
      <c r="B9" s="32" t="s">
        <v>31</v>
      </c>
      <c r="C9" s="32">
        <f t="shared" si="0"/>
        <v>6</v>
      </c>
      <c r="D9" s="32">
        <f t="shared" si="1"/>
        <v>15</v>
      </c>
      <c r="E9" s="32">
        <v>5</v>
      </c>
      <c r="F9" s="32"/>
      <c r="G9" s="32">
        <v>3</v>
      </c>
      <c r="H9" s="32">
        <v>2</v>
      </c>
      <c r="I9" s="32">
        <v>2</v>
      </c>
      <c r="J9" s="32">
        <v>2</v>
      </c>
      <c r="K9" s="32">
        <v>1</v>
      </c>
      <c r="L9" s="32"/>
      <c r="M9" s="32"/>
    </row>
    <row r="10" spans="2:13" x14ac:dyDescent="0.15">
      <c r="B10" s="32" t="s">
        <v>93</v>
      </c>
      <c r="C10" s="32">
        <f t="shared" si="0"/>
        <v>6</v>
      </c>
      <c r="D10" s="32">
        <f t="shared" si="1"/>
        <v>15</v>
      </c>
      <c r="E10" s="32"/>
      <c r="F10" s="32">
        <v>4</v>
      </c>
      <c r="G10" s="32">
        <v>3</v>
      </c>
      <c r="H10" s="32">
        <v>3</v>
      </c>
      <c r="I10" s="32">
        <v>2</v>
      </c>
      <c r="J10" s="32">
        <v>2</v>
      </c>
      <c r="K10" s="32">
        <v>1</v>
      </c>
      <c r="L10" s="32"/>
      <c r="M10" s="32"/>
    </row>
    <row r="11" spans="2:13" x14ac:dyDescent="0.15">
      <c r="B11" s="32" t="s">
        <v>39</v>
      </c>
      <c r="C11" s="32">
        <f t="shared" si="0"/>
        <v>5</v>
      </c>
      <c r="D11" s="32">
        <f t="shared" si="1"/>
        <v>13</v>
      </c>
      <c r="E11" s="32">
        <v>4</v>
      </c>
      <c r="F11" s="32">
        <v>3</v>
      </c>
      <c r="G11" s="32">
        <v>3</v>
      </c>
      <c r="H11" s="32">
        <v>2</v>
      </c>
      <c r="I11" s="32"/>
      <c r="J11" s="32"/>
      <c r="K11" s="32"/>
      <c r="L11" s="32">
        <v>1</v>
      </c>
      <c r="M11" s="32"/>
    </row>
    <row r="12" spans="2:13" x14ac:dyDescent="0.15">
      <c r="B12" s="32" t="s">
        <v>71</v>
      </c>
      <c r="C12" s="32">
        <f t="shared" si="0"/>
        <v>1</v>
      </c>
      <c r="D12" s="32">
        <f t="shared" si="1"/>
        <v>6</v>
      </c>
      <c r="E12" s="32">
        <v>6</v>
      </c>
      <c r="F12" s="32"/>
      <c r="G12" s="32"/>
      <c r="H12" s="32"/>
      <c r="I12" s="32"/>
      <c r="J12" s="32"/>
      <c r="K12" s="32"/>
      <c r="L12" s="32"/>
      <c r="M12" s="32"/>
    </row>
    <row r="13" spans="2:13" x14ac:dyDescent="0.15">
      <c r="B13" s="32">
        <v>123568024</v>
      </c>
      <c r="C13" s="32">
        <f t="shared" si="0"/>
        <v>2</v>
      </c>
      <c r="D13" s="32">
        <f t="shared" si="1"/>
        <v>5</v>
      </c>
      <c r="E13" s="32"/>
      <c r="F13" s="32">
        <v>3</v>
      </c>
      <c r="G13" s="32"/>
      <c r="H13" s="32"/>
      <c r="I13" s="32"/>
      <c r="J13" s="32"/>
      <c r="K13" s="32"/>
      <c r="L13" s="32"/>
      <c r="M13" s="32">
        <v>2</v>
      </c>
    </row>
    <row r="14" spans="2:13" x14ac:dyDescent="0.15">
      <c r="B14" s="32" t="s">
        <v>185</v>
      </c>
      <c r="C14" s="32">
        <f t="shared" si="0"/>
        <v>3</v>
      </c>
      <c r="D14" s="32">
        <f t="shared" si="1"/>
        <v>5</v>
      </c>
      <c r="E14" s="32"/>
      <c r="F14" s="32"/>
      <c r="G14" s="32"/>
      <c r="H14" s="32"/>
      <c r="I14" s="32"/>
      <c r="J14" s="32">
        <v>2</v>
      </c>
      <c r="K14" s="32">
        <v>2</v>
      </c>
      <c r="L14" s="32">
        <v>1</v>
      </c>
      <c r="M14" s="32"/>
    </row>
    <row r="15" spans="2:13" x14ac:dyDescent="0.15">
      <c r="B15" s="32" t="s">
        <v>22</v>
      </c>
      <c r="C15" s="32">
        <f t="shared" si="0"/>
        <v>1</v>
      </c>
      <c r="D15" s="32">
        <f t="shared" si="1"/>
        <v>4</v>
      </c>
      <c r="E15" s="32">
        <v>4</v>
      </c>
      <c r="F15" s="32"/>
      <c r="G15" s="32"/>
      <c r="H15" s="32"/>
      <c r="I15" s="32"/>
      <c r="J15" s="32"/>
      <c r="K15" s="32"/>
      <c r="L15" s="32"/>
      <c r="M15" s="32"/>
    </row>
  </sheetData>
  <mergeCells count="4">
    <mergeCell ref="B2:B3"/>
    <mergeCell ref="C2:C3"/>
    <mergeCell ref="D2:D3"/>
    <mergeCell ref="E2:M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82" workbookViewId="0">
      <selection activeCell="G48" sqref="G48"/>
    </sheetView>
  </sheetViews>
  <sheetFormatPr defaultRowHeight="14.25" x14ac:dyDescent="0.15"/>
  <cols>
    <col min="1" max="1" width="6.625" style="1" customWidth="1"/>
    <col min="2" max="2" width="18.625" style="1" customWidth="1"/>
    <col min="3" max="3" width="28.25" style="1" customWidth="1"/>
    <col min="4" max="19" width="8.375" style="1" customWidth="1"/>
    <col min="20" max="20" width="10.5" style="1" customWidth="1"/>
    <col min="21" max="22" width="13.25" style="1" customWidth="1"/>
    <col min="23" max="16384" width="9" style="1"/>
  </cols>
  <sheetData>
    <row r="1" spans="1:22" ht="22.5" customHeight="1" x14ac:dyDescent="0.15">
      <c r="A1" s="36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x14ac:dyDescent="0.15">
      <c r="A2" s="35" t="s">
        <v>1</v>
      </c>
      <c r="B2" s="35" t="s">
        <v>2</v>
      </c>
      <c r="C2" s="35" t="s">
        <v>3</v>
      </c>
      <c r="D2" s="35" t="s">
        <v>4</v>
      </c>
      <c r="E2" s="35"/>
      <c r="F2" s="35"/>
      <c r="G2" s="35"/>
      <c r="H2" s="35"/>
      <c r="I2" s="35"/>
      <c r="J2" s="35"/>
      <c r="K2" s="35" t="s">
        <v>5</v>
      </c>
      <c r="L2" s="35"/>
      <c r="M2" s="35"/>
      <c r="N2" s="35"/>
      <c r="O2" s="35"/>
      <c r="P2" s="35"/>
      <c r="Q2" s="35"/>
      <c r="R2" s="35" t="s">
        <v>6</v>
      </c>
      <c r="S2" s="35" t="s">
        <v>7</v>
      </c>
      <c r="T2" s="35" t="s">
        <v>8</v>
      </c>
      <c r="U2" s="35" t="s">
        <v>9</v>
      </c>
      <c r="V2" s="35" t="s">
        <v>10</v>
      </c>
    </row>
    <row r="3" spans="1:22" x14ac:dyDescent="0.15">
      <c r="A3" s="35"/>
      <c r="B3" s="35"/>
      <c r="C3" s="35"/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35"/>
      <c r="S3" s="35"/>
      <c r="T3" s="35"/>
      <c r="U3" s="35"/>
      <c r="V3" s="35"/>
    </row>
    <row r="4" spans="1:22" x14ac:dyDescent="0.15">
      <c r="A4" s="1" t="s">
        <v>18</v>
      </c>
      <c r="B4" s="2" t="s">
        <v>19</v>
      </c>
      <c r="C4" s="1" t="s">
        <v>20</v>
      </c>
      <c r="D4" s="1">
        <v>28</v>
      </c>
      <c r="E4" s="1">
        <v>8</v>
      </c>
      <c r="F4" s="1">
        <v>13</v>
      </c>
      <c r="G4" s="1">
        <v>28</v>
      </c>
      <c r="H4" s="1">
        <v>13</v>
      </c>
      <c r="I4" s="1">
        <v>2</v>
      </c>
      <c r="J4" s="1">
        <f>SUM(D4:I4)</f>
        <v>92</v>
      </c>
      <c r="K4" s="1">
        <v>27</v>
      </c>
      <c r="L4" s="1">
        <v>9</v>
      </c>
      <c r="M4" s="1">
        <v>11</v>
      </c>
      <c r="N4" s="1">
        <v>26</v>
      </c>
      <c r="O4" s="1">
        <v>12</v>
      </c>
      <c r="P4" s="1">
        <v>2.5</v>
      </c>
      <c r="Q4" s="1">
        <f>K4+L4+M4+N4+O4+P4</f>
        <v>87.5</v>
      </c>
      <c r="R4" s="5">
        <v>89.8</v>
      </c>
      <c r="S4" s="1">
        <f>RANK(R4,R$4:R$23)</f>
        <v>6</v>
      </c>
      <c r="T4" s="1" t="s">
        <v>21</v>
      </c>
      <c r="U4" s="35" t="s">
        <v>22</v>
      </c>
      <c r="V4" s="35" t="s">
        <v>23</v>
      </c>
    </row>
    <row r="5" spans="1:22" x14ac:dyDescent="0.15">
      <c r="A5" s="1" t="s">
        <v>24</v>
      </c>
      <c r="B5" s="2" t="s">
        <v>25</v>
      </c>
      <c r="C5" s="1" t="s">
        <v>26</v>
      </c>
      <c r="D5" s="1">
        <v>27</v>
      </c>
      <c r="E5" s="1">
        <v>7</v>
      </c>
      <c r="F5" s="1">
        <v>14</v>
      </c>
      <c r="G5" s="1">
        <v>23</v>
      </c>
      <c r="H5" s="1">
        <v>12</v>
      </c>
      <c r="I5" s="1">
        <v>4</v>
      </c>
      <c r="J5" s="1">
        <f t="shared" ref="J5:J23" si="0">SUM(D5:I5)</f>
        <v>87</v>
      </c>
      <c r="K5" s="1">
        <v>24.5</v>
      </c>
      <c r="L5" s="1">
        <v>7.5</v>
      </c>
      <c r="M5" s="1">
        <v>12</v>
      </c>
      <c r="N5" s="1">
        <v>22</v>
      </c>
      <c r="O5" s="1">
        <v>10.5</v>
      </c>
      <c r="P5" s="1">
        <v>4</v>
      </c>
      <c r="Q5" s="1">
        <f t="shared" ref="Q5:Q23" si="1">K5+L5+M5+N5+O5+P5</f>
        <v>80.5</v>
      </c>
      <c r="R5" s="5">
        <v>83.8</v>
      </c>
      <c r="S5" s="1">
        <f t="shared" ref="S5:S23" si="2">RANK(R5,R$4:R$23)</f>
        <v>10</v>
      </c>
      <c r="T5" s="1" t="s">
        <v>21</v>
      </c>
      <c r="U5" s="35"/>
      <c r="V5" s="35"/>
    </row>
    <row r="6" spans="1:22" x14ac:dyDescent="0.15">
      <c r="A6" s="1" t="s">
        <v>27</v>
      </c>
      <c r="B6" s="2" t="s">
        <v>28</v>
      </c>
      <c r="J6" s="1">
        <f t="shared" si="0"/>
        <v>0</v>
      </c>
      <c r="Q6" s="1">
        <f t="shared" si="1"/>
        <v>0</v>
      </c>
      <c r="R6" s="5">
        <v>0</v>
      </c>
      <c r="S6" s="1">
        <f t="shared" si="2"/>
        <v>20</v>
      </c>
      <c r="T6" s="1" t="s">
        <v>29</v>
      </c>
      <c r="U6" s="35"/>
      <c r="V6" s="35"/>
    </row>
    <row r="7" spans="1:22" x14ac:dyDescent="0.15">
      <c r="A7" s="1" t="s">
        <v>30</v>
      </c>
      <c r="B7" s="2" t="s">
        <v>31</v>
      </c>
      <c r="C7" s="1" t="s">
        <v>32</v>
      </c>
      <c r="D7" s="1">
        <v>28</v>
      </c>
      <c r="E7" s="1">
        <v>8</v>
      </c>
      <c r="F7" s="1">
        <v>11</v>
      </c>
      <c r="G7" s="1">
        <v>27</v>
      </c>
      <c r="H7" s="1">
        <v>12</v>
      </c>
      <c r="I7" s="1">
        <v>2</v>
      </c>
      <c r="J7" s="1">
        <f t="shared" si="0"/>
        <v>88</v>
      </c>
      <c r="K7" s="1">
        <v>27.5</v>
      </c>
      <c r="L7" s="1">
        <v>9.1</v>
      </c>
      <c r="M7" s="1">
        <v>12</v>
      </c>
      <c r="N7" s="1">
        <v>26.8</v>
      </c>
      <c r="O7" s="1">
        <v>12.8</v>
      </c>
      <c r="P7" s="1">
        <v>3.5</v>
      </c>
      <c r="Q7" s="1">
        <f t="shared" si="1"/>
        <v>91.7</v>
      </c>
      <c r="R7" s="5">
        <v>89.9</v>
      </c>
      <c r="S7" s="1">
        <f t="shared" si="2"/>
        <v>5</v>
      </c>
      <c r="T7" s="1" t="s">
        <v>21</v>
      </c>
      <c r="U7" s="35"/>
      <c r="V7" s="35"/>
    </row>
    <row r="8" spans="1:22" x14ac:dyDescent="0.15">
      <c r="A8" s="1" t="s">
        <v>33</v>
      </c>
      <c r="B8" s="2" t="s">
        <v>34</v>
      </c>
      <c r="C8" s="1" t="s">
        <v>35</v>
      </c>
      <c r="D8" s="1">
        <v>27</v>
      </c>
      <c r="E8" s="1">
        <v>7</v>
      </c>
      <c r="F8" s="1">
        <v>8</v>
      </c>
      <c r="G8" s="1">
        <v>22</v>
      </c>
      <c r="H8" s="1">
        <v>11</v>
      </c>
      <c r="I8" s="1">
        <v>2</v>
      </c>
      <c r="J8" s="1">
        <f t="shared" si="0"/>
        <v>77</v>
      </c>
      <c r="K8" s="1">
        <v>27.5</v>
      </c>
      <c r="L8" s="1">
        <v>7.5</v>
      </c>
      <c r="M8" s="1">
        <v>9.3000000000000007</v>
      </c>
      <c r="N8" s="1">
        <v>22</v>
      </c>
      <c r="O8" s="1">
        <v>10</v>
      </c>
      <c r="P8" s="1">
        <v>2</v>
      </c>
      <c r="Q8" s="1">
        <f t="shared" si="1"/>
        <v>78.3</v>
      </c>
      <c r="R8" s="5">
        <v>77.7</v>
      </c>
      <c r="S8" s="1">
        <f t="shared" si="2"/>
        <v>14</v>
      </c>
      <c r="T8" s="1" t="s">
        <v>21</v>
      </c>
      <c r="U8" s="35"/>
      <c r="V8" s="35"/>
    </row>
    <row r="9" spans="1:22" x14ac:dyDescent="0.15">
      <c r="A9" s="1" t="s">
        <v>36</v>
      </c>
      <c r="B9" s="3" t="s">
        <v>37</v>
      </c>
      <c r="C9" s="1" t="s">
        <v>38</v>
      </c>
      <c r="D9" s="1">
        <v>18</v>
      </c>
      <c r="E9" s="1">
        <v>6</v>
      </c>
      <c r="F9" s="1">
        <v>9</v>
      </c>
      <c r="G9" s="1">
        <v>19.5</v>
      </c>
      <c r="H9" s="1">
        <v>9</v>
      </c>
      <c r="I9" s="1">
        <v>3</v>
      </c>
      <c r="J9" s="1">
        <f t="shared" si="0"/>
        <v>64.5</v>
      </c>
      <c r="K9" s="1">
        <v>21</v>
      </c>
      <c r="L9" s="1">
        <v>6.2</v>
      </c>
      <c r="M9" s="1">
        <v>13.4</v>
      </c>
      <c r="N9" s="1">
        <v>23.4</v>
      </c>
      <c r="O9" s="1">
        <v>9</v>
      </c>
      <c r="P9" s="1">
        <v>2.5</v>
      </c>
      <c r="Q9" s="1">
        <f t="shared" si="1"/>
        <v>75.5</v>
      </c>
      <c r="R9" s="5">
        <v>70</v>
      </c>
      <c r="S9" s="1">
        <f t="shared" si="2"/>
        <v>18</v>
      </c>
      <c r="T9" s="1" t="s">
        <v>29</v>
      </c>
      <c r="U9" s="35" t="s">
        <v>39</v>
      </c>
      <c r="V9" s="35" t="s">
        <v>40</v>
      </c>
    </row>
    <row r="10" spans="1:22" x14ac:dyDescent="0.15">
      <c r="A10" s="1" t="s">
        <v>41</v>
      </c>
      <c r="B10" s="2" t="s">
        <v>42</v>
      </c>
      <c r="C10" s="1" t="s">
        <v>43</v>
      </c>
      <c r="D10" s="1">
        <v>28</v>
      </c>
      <c r="E10" s="1">
        <v>9.5</v>
      </c>
      <c r="F10" s="1">
        <v>13</v>
      </c>
      <c r="G10" s="1">
        <v>26.5</v>
      </c>
      <c r="H10" s="1">
        <v>14</v>
      </c>
      <c r="I10" s="1">
        <v>4</v>
      </c>
      <c r="J10" s="1">
        <f t="shared" si="0"/>
        <v>95</v>
      </c>
      <c r="K10" s="1">
        <v>27.6</v>
      </c>
      <c r="L10" s="1">
        <v>9</v>
      </c>
      <c r="M10" s="1">
        <v>12.8</v>
      </c>
      <c r="N10" s="1">
        <v>27.5</v>
      </c>
      <c r="O10" s="1">
        <v>13.5</v>
      </c>
      <c r="P10" s="1">
        <v>4</v>
      </c>
      <c r="Q10" s="1">
        <f t="shared" si="1"/>
        <v>94.4</v>
      </c>
      <c r="R10" s="5">
        <v>94.7</v>
      </c>
      <c r="S10" s="1">
        <f t="shared" si="2"/>
        <v>2</v>
      </c>
      <c r="T10" s="1" t="s">
        <v>21</v>
      </c>
      <c r="U10" s="35"/>
      <c r="V10" s="35"/>
    </row>
    <row r="11" spans="1:22" x14ac:dyDescent="0.15">
      <c r="A11" s="1" t="s">
        <v>44</v>
      </c>
      <c r="B11" s="3" t="s">
        <v>45</v>
      </c>
      <c r="C11" s="1" t="s">
        <v>46</v>
      </c>
      <c r="D11" s="1">
        <v>25</v>
      </c>
      <c r="E11" s="1">
        <v>9.1999999999999993</v>
      </c>
      <c r="F11" s="1">
        <v>8.6</v>
      </c>
      <c r="G11" s="1">
        <v>25</v>
      </c>
      <c r="H11" s="1">
        <v>11.3</v>
      </c>
      <c r="I11" s="1">
        <v>2</v>
      </c>
      <c r="J11" s="1">
        <f t="shared" si="0"/>
        <v>81.100000000000009</v>
      </c>
      <c r="K11" s="1">
        <v>25</v>
      </c>
      <c r="L11" s="1">
        <v>8</v>
      </c>
      <c r="M11" s="1">
        <v>9.5</v>
      </c>
      <c r="N11" s="1">
        <v>25</v>
      </c>
      <c r="O11" s="1">
        <v>12.5</v>
      </c>
      <c r="P11" s="1">
        <v>2.5</v>
      </c>
      <c r="Q11" s="1">
        <f t="shared" si="1"/>
        <v>82.5</v>
      </c>
      <c r="R11" s="5">
        <v>81.8</v>
      </c>
      <c r="S11" s="1">
        <f t="shared" si="2"/>
        <v>12</v>
      </c>
      <c r="T11" s="1" t="s">
        <v>21</v>
      </c>
      <c r="U11" s="35"/>
      <c r="V11" s="35"/>
    </row>
    <row r="12" spans="1:22" x14ac:dyDescent="0.15">
      <c r="A12" s="1" t="s">
        <v>47</v>
      </c>
      <c r="B12" s="3" t="s">
        <v>48</v>
      </c>
      <c r="C12" s="1" t="s">
        <v>49</v>
      </c>
      <c r="D12" s="1">
        <v>23.2</v>
      </c>
      <c r="E12" s="1">
        <v>8.1999999999999993</v>
      </c>
      <c r="F12" s="1">
        <v>7.7</v>
      </c>
      <c r="G12" s="1">
        <v>23</v>
      </c>
      <c r="H12" s="1">
        <v>9.5</v>
      </c>
      <c r="I12" s="1">
        <v>3</v>
      </c>
      <c r="J12" s="1">
        <f t="shared" si="0"/>
        <v>74.599999999999994</v>
      </c>
      <c r="K12" s="1">
        <v>25</v>
      </c>
      <c r="L12" s="1">
        <v>8</v>
      </c>
      <c r="M12" s="1">
        <v>7</v>
      </c>
      <c r="N12" s="1">
        <v>23</v>
      </c>
      <c r="O12" s="1">
        <v>8</v>
      </c>
      <c r="P12" s="1">
        <v>3</v>
      </c>
      <c r="Q12" s="1">
        <f t="shared" si="1"/>
        <v>74</v>
      </c>
      <c r="R12" s="5">
        <v>74.3</v>
      </c>
      <c r="S12" s="1">
        <f t="shared" si="2"/>
        <v>17</v>
      </c>
      <c r="T12" s="1" t="s">
        <v>29</v>
      </c>
      <c r="U12" s="35"/>
      <c r="V12" s="35"/>
    </row>
    <row r="13" spans="1:22" x14ac:dyDescent="0.15">
      <c r="A13" s="1" t="s">
        <v>50</v>
      </c>
      <c r="B13" s="3" t="s">
        <v>51</v>
      </c>
      <c r="C13" s="1" t="s">
        <v>52</v>
      </c>
      <c r="D13" s="1">
        <v>21</v>
      </c>
      <c r="E13" s="1">
        <v>6</v>
      </c>
      <c r="F13" s="1">
        <v>9.4</v>
      </c>
      <c r="G13" s="1">
        <v>23.3</v>
      </c>
      <c r="H13" s="1">
        <v>12</v>
      </c>
      <c r="I13" s="1">
        <v>3</v>
      </c>
      <c r="J13" s="1">
        <f t="shared" si="0"/>
        <v>74.7</v>
      </c>
      <c r="K13" s="1">
        <v>22.5</v>
      </c>
      <c r="L13" s="1">
        <v>7</v>
      </c>
      <c r="M13" s="1">
        <v>10.199999999999999</v>
      </c>
      <c r="N13" s="1">
        <v>24.5</v>
      </c>
      <c r="O13" s="1">
        <v>13</v>
      </c>
      <c r="P13" s="1">
        <v>2.5</v>
      </c>
      <c r="Q13" s="1">
        <f t="shared" si="1"/>
        <v>79.7</v>
      </c>
      <c r="R13" s="5">
        <v>77.2</v>
      </c>
      <c r="S13" s="1">
        <f t="shared" si="2"/>
        <v>15</v>
      </c>
      <c r="T13" s="1" t="s">
        <v>21</v>
      </c>
      <c r="U13" s="35"/>
      <c r="V13" s="35"/>
    </row>
    <row r="14" spans="1:22" x14ac:dyDescent="0.15">
      <c r="A14" s="1" t="s">
        <v>53</v>
      </c>
      <c r="B14" s="3" t="s">
        <v>54</v>
      </c>
      <c r="C14" s="1" t="s">
        <v>55</v>
      </c>
      <c r="D14" s="1">
        <v>23.5</v>
      </c>
      <c r="E14" s="1">
        <v>6</v>
      </c>
      <c r="F14" s="1">
        <v>12.3</v>
      </c>
      <c r="G14" s="1">
        <v>26</v>
      </c>
      <c r="H14" s="1">
        <v>12</v>
      </c>
      <c r="I14" s="1">
        <v>2.5</v>
      </c>
      <c r="J14" s="1">
        <f t="shared" si="0"/>
        <v>82.3</v>
      </c>
      <c r="K14" s="1">
        <v>25</v>
      </c>
      <c r="L14" s="1">
        <v>6.9</v>
      </c>
      <c r="M14" s="1">
        <v>12</v>
      </c>
      <c r="N14" s="1">
        <v>26</v>
      </c>
      <c r="O14" s="1">
        <v>10</v>
      </c>
      <c r="P14" s="1">
        <v>3</v>
      </c>
      <c r="Q14" s="1">
        <f t="shared" si="1"/>
        <v>82.9</v>
      </c>
      <c r="R14" s="5">
        <v>82.6</v>
      </c>
      <c r="S14" s="1">
        <f t="shared" si="2"/>
        <v>11</v>
      </c>
      <c r="T14" s="1" t="s">
        <v>21</v>
      </c>
      <c r="U14" s="35" t="s">
        <v>56</v>
      </c>
      <c r="V14" s="35" t="s">
        <v>31</v>
      </c>
    </row>
    <row r="15" spans="1:22" x14ac:dyDescent="0.15">
      <c r="A15" s="1" t="s">
        <v>57</v>
      </c>
      <c r="B15" s="3" t="s">
        <v>58</v>
      </c>
      <c r="C15" s="1" t="s">
        <v>59</v>
      </c>
      <c r="D15" s="1">
        <v>27.5</v>
      </c>
      <c r="E15" s="1">
        <v>9.5</v>
      </c>
      <c r="F15" s="1">
        <v>10.7</v>
      </c>
      <c r="G15" s="1">
        <v>26.5</v>
      </c>
      <c r="H15" s="1">
        <v>12.8</v>
      </c>
      <c r="I15" s="1">
        <v>4.5</v>
      </c>
      <c r="J15" s="1">
        <f t="shared" si="0"/>
        <v>91.5</v>
      </c>
      <c r="K15" s="1">
        <v>26.5</v>
      </c>
      <c r="L15" s="1">
        <v>9</v>
      </c>
      <c r="M15" s="1">
        <v>13.5</v>
      </c>
      <c r="N15" s="1">
        <v>26.5</v>
      </c>
      <c r="O15" s="1">
        <v>13.5</v>
      </c>
      <c r="P15" s="1">
        <v>3.5</v>
      </c>
      <c r="Q15" s="1">
        <f t="shared" si="1"/>
        <v>92.5</v>
      </c>
      <c r="R15" s="5">
        <v>92</v>
      </c>
      <c r="S15" s="1">
        <f t="shared" si="2"/>
        <v>4</v>
      </c>
      <c r="T15" s="1" t="s">
        <v>21</v>
      </c>
      <c r="U15" s="35"/>
      <c r="V15" s="35"/>
    </row>
    <row r="16" spans="1:22" x14ac:dyDescent="0.15">
      <c r="A16" s="1" t="s">
        <v>60</v>
      </c>
      <c r="B16" s="3" t="s">
        <v>40</v>
      </c>
      <c r="C16" s="1" t="s">
        <v>61</v>
      </c>
      <c r="D16" s="1">
        <v>28</v>
      </c>
      <c r="E16" s="1">
        <v>9.8000000000000007</v>
      </c>
      <c r="F16" s="1">
        <v>10.5</v>
      </c>
      <c r="G16" s="1">
        <v>27.5</v>
      </c>
      <c r="H16" s="1">
        <v>13.8</v>
      </c>
      <c r="I16" s="1">
        <v>3.5</v>
      </c>
      <c r="J16" s="1">
        <f t="shared" si="0"/>
        <v>93.1</v>
      </c>
      <c r="K16" s="1">
        <v>28.5</v>
      </c>
      <c r="L16" s="1">
        <v>9.5</v>
      </c>
      <c r="M16" s="1">
        <v>13</v>
      </c>
      <c r="N16" s="1">
        <v>26.5</v>
      </c>
      <c r="O16" s="1">
        <v>13.5</v>
      </c>
      <c r="P16" s="1">
        <v>4</v>
      </c>
      <c r="Q16" s="1">
        <f t="shared" si="1"/>
        <v>95</v>
      </c>
      <c r="R16" s="5">
        <v>94.1</v>
      </c>
      <c r="S16" s="1">
        <f t="shared" si="2"/>
        <v>3</v>
      </c>
      <c r="T16" s="1" t="s">
        <v>21</v>
      </c>
      <c r="U16" s="35"/>
      <c r="V16" s="35"/>
    </row>
    <row r="17" spans="1:22" x14ac:dyDescent="0.15">
      <c r="A17" s="1" t="s">
        <v>62</v>
      </c>
      <c r="B17" s="3" t="s">
        <v>63</v>
      </c>
      <c r="C17" s="1" t="s">
        <v>64</v>
      </c>
      <c r="D17" s="1">
        <v>28.8</v>
      </c>
      <c r="E17" s="1">
        <v>9</v>
      </c>
      <c r="F17" s="1">
        <v>14</v>
      </c>
      <c r="G17" s="1">
        <v>27.8</v>
      </c>
      <c r="H17" s="1">
        <v>13.8</v>
      </c>
      <c r="I17" s="1">
        <v>4</v>
      </c>
      <c r="J17" s="1">
        <f t="shared" si="0"/>
        <v>97.399999999999991</v>
      </c>
      <c r="K17" s="1">
        <v>27.5</v>
      </c>
      <c r="L17" s="1">
        <v>9.5</v>
      </c>
      <c r="M17" s="1">
        <v>14.5</v>
      </c>
      <c r="N17" s="1">
        <v>27</v>
      </c>
      <c r="O17" s="1">
        <v>14</v>
      </c>
      <c r="P17" s="1">
        <v>3</v>
      </c>
      <c r="Q17" s="1">
        <f t="shared" si="1"/>
        <v>95.5</v>
      </c>
      <c r="R17" s="5">
        <v>96.5</v>
      </c>
      <c r="S17" s="1">
        <f t="shared" si="2"/>
        <v>1</v>
      </c>
      <c r="T17" s="1" t="s">
        <v>21</v>
      </c>
      <c r="U17" s="35"/>
      <c r="V17" s="35"/>
    </row>
    <row r="18" spans="1:22" x14ac:dyDescent="0.15">
      <c r="A18" s="1" t="s">
        <v>65</v>
      </c>
      <c r="B18" s="3" t="s">
        <v>66</v>
      </c>
      <c r="C18" s="1" t="s">
        <v>67</v>
      </c>
      <c r="D18" s="1">
        <v>24</v>
      </c>
      <c r="E18" s="1">
        <v>9.5</v>
      </c>
      <c r="F18" s="1">
        <v>14.5</v>
      </c>
      <c r="G18" s="1">
        <v>24</v>
      </c>
      <c r="H18" s="1">
        <v>10.5</v>
      </c>
      <c r="I18" s="1">
        <v>4.5</v>
      </c>
      <c r="J18" s="1">
        <f t="shared" si="0"/>
        <v>87</v>
      </c>
      <c r="K18" s="1">
        <v>25</v>
      </c>
      <c r="L18" s="1">
        <v>8</v>
      </c>
      <c r="M18" s="1">
        <v>12.5</v>
      </c>
      <c r="N18" s="1">
        <v>25</v>
      </c>
      <c r="O18" s="1">
        <v>11.5</v>
      </c>
      <c r="P18" s="1">
        <v>3.5</v>
      </c>
      <c r="Q18" s="1">
        <f t="shared" si="1"/>
        <v>85.5</v>
      </c>
      <c r="R18" s="5">
        <v>86.3</v>
      </c>
      <c r="S18" s="1">
        <f t="shared" si="2"/>
        <v>8</v>
      </c>
      <c r="T18" s="1" t="s">
        <v>21</v>
      </c>
      <c r="U18" s="35"/>
      <c r="V18" s="35"/>
    </row>
    <row r="19" spans="1:22" x14ac:dyDescent="0.15">
      <c r="A19" s="1" t="s">
        <v>68</v>
      </c>
      <c r="B19" s="3" t="s">
        <v>69</v>
      </c>
      <c r="C19" s="1" t="s">
        <v>70</v>
      </c>
      <c r="D19" s="1">
        <v>26.1</v>
      </c>
      <c r="E19" s="1">
        <v>7.5</v>
      </c>
      <c r="F19" s="1">
        <v>12</v>
      </c>
      <c r="G19" s="1">
        <v>23.5</v>
      </c>
      <c r="H19" s="1">
        <v>8</v>
      </c>
      <c r="I19" s="1">
        <v>3</v>
      </c>
      <c r="J19" s="1">
        <f t="shared" si="0"/>
        <v>80.099999999999994</v>
      </c>
      <c r="K19" s="1">
        <v>26</v>
      </c>
      <c r="L19" s="1">
        <v>7.5</v>
      </c>
      <c r="M19" s="1">
        <v>13</v>
      </c>
      <c r="N19" s="1">
        <v>22</v>
      </c>
      <c r="O19" s="1">
        <v>8</v>
      </c>
      <c r="P19" s="1">
        <v>3.5</v>
      </c>
      <c r="Q19" s="1">
        <f t="shared" si="1"/>
        <v>80</v>
      </c>
      <c r="R19" s="5">
        <v>80.099999999999994</v>
      </c>
      <c r="S19" s="1">
        <f t="shared" si="2"/>
        <v>13</v>
      </c>
      <c r="T19" s="1" t="s">
        <v>21</v>
      </c>
      <c r="U19" s="35" t="s">
        <v>71</v>
      </c>
      <c r="V19" s="35" t="s">
        <v>58</v>
      </c>
    </row>
    <row r="20" spans="1:22" x14ac:dyDescent="0.15">
      <c r="A20" s="1" t="s">
        <v>72</v>
      </c>
      <c r="B20" s="1">
        <v>123568024</v>
      </c>
      <c r="C20" s="1" t="s">
        <v>73</v>
      </c>
      <c r="D20" s="1">
        <v>29.5</v>
      </c>
      <c r="E20" s="1">
        <v>8</v>
      </c>
      <c r="F20" s="1">
        <v>12</v>
      </c>
      <c r="G20" s="1">
        <v>27</v>
      </c>
      <c r="H20" s="1">
        <v>12</v>
      </c>
      <c r="I20" s="1">
        <v>4</v>
      </c>
      <c r="J20" s="1">
        <f t="shared" si="0"/>
        <v>92.5</v>
      </c>
      <c r="K20" s="1">
        <v>28</v>
      </c>
      <c r="L20" s="1">
        <v>8.5</v>
      </c>
      <c r="M20" s="1">
        <v>8.5</v>
      </c>
      <c r="N20" s="1">
        <v>26</v>
      </c>
      <c r="O20" s="1">
        <v>12</v>
      </c>
      <c r="P20" s="1">
        <v>3</v>
      </c>
      <c r="Q20" s="1">
        <f t="shared" si="1"/>
        <v>86</v>
      </c>
      <c r="R20" s="5">
        <v>89.3</v>
      </c>
      <c r="S20" s="1">
        <f t="shared" si="2"/>
        <v>7</v>
      </c>
      <c r="T20" s="1" t="s">
        <v>21</v>
      </c>
      <c r="U20" s="35"/>
      <c r="V20" s="35"/>
    </row>
    <row r="21" spans="1:22" x14ac:dyDescent="0.15">
      <c r="A21" s="1" t="s">
        <v>74</v>
      </c>
      <c r="B21" s="3" t="s">
        <v>75</v>
      </c>
      <c r="C21" s="1" t="s">
        <v>76</v>
      </c>
      <c r="D21" s="1">
        <v>26</v>
      </c>
      <c r="E21" s="1">
        <v>6</v>
      </c>
      <c r="F21" s="1">
        <v>6.5</v>
      </c>
      <c r="G21" s="1">
        <v>24.5</v>
      </c>
      <c r="H21" s="1">
        <v>9.5</v>
      </c>
      <c r="I21" s="1">
        <v>3</v>
      </c>
      <c r="J21" s="1">
        <f t="shared" si="0"/>
        <v>75.5</v>
      </c>
      <c r="K21" s="1">
        <v>23</v>
      </c>
      <c r="L21" s="1">
        <v>7</v>
      </c>
      <c r="M21" s="1">
        <v>7</v>
      </c>
      <c r="N21" s="1">
        <v>22</v>
      </c>
      <c r="O21" s="1">
        <v>12</v>
      </c>
      <c r="P21" s="1">
        <v>4</v>
      </c>
      <c r="Q21" s="1">
        <f t="shared" si="1"/>
        <v>75</v>
      </c>
      <c r="R21" s="5">
        <v>75.3</v>
      </c>
      <c r="S21" s="1">
        <f t="shared" si="2"/>
        <v>16</v>
      </c>
      <c r="T21" s="1" t="s">
        <v>21</v>
      </c>
      <c r="U21" s="35"/>
      <c r="V21" s="35"/>
    </row>
    <row r="22" spans="1:22" x14ac:dyDescent="0.15">
      <c r="A22" s="1" t="s">
        <v>77</v>
      </c>
      <c r="B22" s="3" t="s">
        <v>23</v>
      </c>
      <c r="C22" s="1" t="s">
        <v>78</v>
      </c>
      <c r="D22" s="1">
        <v>27.5</v>
      </c>
      <c r="E22" s="1">
        <v>8.5</v>
      </c>
      <c r="F22" s="1">
        <v>13</v>
      </c>
      <c r="G22" s="1">
        <v>23</v>
      </c>
      <c r="H22" s="1">
        <v>7.9</v>
      </c>
      <c r="I22" s="1">
        <v>5</v>
      </c>
      <c r="J22" s="1">
        <f t="shared" si="0"/>
        <v>84.9</v>
      </c>
      <c r="K22" s="1">
        <v>27.5</v>
      </c>
      <c r="L22" s="1">
        <v>10</v>
      </c>
      <c r="M22" s="1">
        <v>13</v>
      </c>
      <c r="N22" s="1">
        <v>20</v>
      </c>
      <c r="O22" s="1">
        <v>9</v>
      </c>
      <c r="P22" s="1">
        <v>5</v>
      </c>
      <c r="Q22" s="1">
        <f t="shared" si="1"/>
        <v>84.5</v>
      </c>
      <c r="R22" s="5">
        <v>84.7</v>
      </c>
      <c r="S22" s="1">
        <f t="shared" si="2"/>
        <v>9</v>
      </c>
      <c r="T22" s="1" t="s">
        <v>21</v>
      </c>
      <c r="U22" s="35"/>
      <c r="V22" s="35"/>
    </row>
    <row r="23" spans="1:22" x14ac:dyDescent="0.15">
      <c r="A23" s="1" t="s">
        <v>79</v>
      </c>
      <c r="B23" s="3" t="s">
        <v>80</v>
      </c>
      <c r="C23" s="1" t="s">
        <v>81</v>
      </c>
      <c r="D23" s="1">
        <v>17</v>
      </c>
      <c r="E23" s="1">
        <v>5.8</v>
      </c>
      <c r="F23" s="1">
        <v>5</v>
      </c>
      <c r="G23" s="1">
        <v>20</v>
      </c>
      <c r="H23" s="1">
        <v>7</v>
      </c>
      <c r="I23" s="1">
        <v>2.5</v>
      </c>
      <c r="J23" s="1">
        <f t="shared" si="0"/>
        <v>57.3</v>
      </c>
      <c r="K23" s="1">
        <v>17</v>
      </c>
      <c r="L23" s="1">
        <v>7</v>
      </c>
      <c r="M23" s="1">
        <v>5</v>
      </c>
      <c r="N23" s="1">
        <v>20</v>
      </c>
      <c r="O23" s="1">
        <v>8</v>
      </c>
      <c r="P23" s="1">
        <v>3</v>
      </c>
      <c r="Q23" s="1">
        <f t="shared" si="1"/>
        <v>60</v>
      </c>
      <c r="R23" s="5">
        <v>58.7</v>
      </c>
      <c r="S23" s="1">
        <f t="shared" si="2"/>
        <v>19</v>
      </c>
      <c r="T23" s="1" t="s">
        <v>29</v>
      </c>
      <c r="U23" s="35"/>
      <c r="V23" s="35"/>
    </row>
    <row r="24" spans="1:22" x14ac:dyDescent="0.15">
      <c r="A24" s="4" t="s">
        <v>82</v>
      </c>
      <c r="B24" s="4"/>
      <c r="C24" s="4"/>
      <c r="D24" s="4"/>
      <c r="E24" s="4"/>
      <c r="F24" s="4"/>
      <c r="G24" s="4"/>
      <c r="H24" s="4"/>
    </row>
  </sheetData>
  <mergeCells count="19">
    <mergeCell ref="A1:V1"/>
    <mergeCell ref="D2:J2"/>
    <mergeCell ref="K2:Q2"/>
    <mergeCell ref="A2:A3"/>
    <mergeCell ref="B2:B3"/>
    <mergeCell ref="C2:C3"/>
    <mergeCell ref="R2:R3"/>
    <mergeCell ref="S2:S3"/>
    <mergeCell ref="T2:T3"/>
    <mergeCell ref="U2:U3"/>
    <mergeCell ref="U4:U8"/>
    <mergeCell ref="U9:U13"/>
    <mergeCell ref="U14:U18"/>
    <mergeCell ref="U19:U23"/>
    <mergeCell ref="V2:V3"/>
    <mergeCell ref="V4:V8"/>
    <mergeCell ref="V9:V13"/>
    <mergeCell ref="V14:V18"/>
    <mergeCell ref="V19:V23"/>
  </mergeCells>
  <phoneticPr fontId="4" type="noConversion"/>
  <pageMargins left="0.75" right="0.75" top="1" bottom="1" header="0.5" footer="0.5"/>
  <pageSetup paperSize="9" orientation="portrait" horizontalDpi="300" verticalDpi="3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1"/>
  <sheetViews>
    <sheetView workbookViewId="0">
      <selection activeCell="E45" sqref="E45"/>
    </sheetView>
  </sheetViews>
  <sheetFormatPr defaultRowHeight="14.25" x14ac:dyDescent="0.15"/>
  <cols>
    <col min="1" max="1" width="9" style="4"/>
    <col min="2" max="2" width="5.125" style="4" customWidth="1"/>
    <col min="3" max="3" width="14.75" style="4" customWidth="1"/>
    <col min="4" max="4" width="7" style="4" customWidth="1"/>
    <col min="5" max="5" width="30.375" style="4" customWidth="1"/>
    <col min="6" max="6" width="18.5" style="4" customWidth="1"/>
    <col min="7" max="7" width="15.375" style="4" customWidth="1"/>
    <col min="8" max="9" width="10" style="4" customWidth="1"/>
    <col min="10" max="10" width="8.875" style="4" customWidth="1"/>
    <col min="11" max="12" width="9" style="4"/>
    <col min="13" max="13" width="16" style="4" customWidth="1"/>
    <col min="14" max="16384" width="9" style="4"/>
  </cols>
  <sheetData>
    <row r="2" spans="2:15" ht="16.5" x14ac:dyDescent="0.15">
      <c r="B2" s="40" t="s">
        <v>83</v>
      </c>
      <c r="C2" s="40"/>
      <c r="D2" s="40"/>
      <c r="E2" s="40"/>
      <c r="F2" s="40"/>
      <c r="G2" s="40"/>
      <c r="H2" s="40"/>
      <c r="I2" s="40"/>
      <c r="J2" s="40"/>
      <c r="L2" s="40" t="s">
        <v>106</v>
      </c>
      <c r="M2" s="40"/>
      <c r="N2" s="40"/>
      <c r="O2" s="40"/>
    </row>
    <row r="3" spans="2:15" ht="16.5" x14ac:dyDescent="0.15">
      <c r="B3" s="6" t="s">
        <v>84</v>
      </c>
      <c r="C3" s="6" t="s">
        <v>85</v>
      </c>
      <c r="D3" s="6" t="s">
        <v>86</v>
      </c>
      <c r="E3" s="6" t="s">
        <v>87</v>
      </c>
      <c r="F3" s="6" t="s">
        <v>9</v>
      </c>
      <c r="G3" s="6" t="s">
        <v>10</v>
      </c>
      <c r="H3" s="6" t="s">
        <v>88</v>
      </c>
      <c r="I3" s="6" t="s">
        <v>89</v>
      </c>
      <c r="J3" s="6" t="s">
        <v>6</v>
      </c>
      <c r="L3" s="6" t="s">
        <v>7</v>
      </c>
      <c r="M3" s="6" t="s">
        <v>107</v>
      </c>
      <c r="N3" s="6" t="s">
        <v>86</v>
      </c>
      <c r="O3" s="6" t="s">
        <v>6</v>
      </c>
    </row>
    <row r="4" spans="2:15" ht="16.5" x14ac:dyDescent="0.15">
      <c r="B4" s="37" t="s">
        <v>90</v>
      </c>
      <c r="C4" s="6" t="s">
        <v>91</v>
      </c>
      <c r="D4" s="6">
        <v>1</v>
      </c>
      <c r="E4" s="6" t="s">
        <v>92</v>
      </c>
      <c r="F4" s="37" t="s">
        <v>93</v>
      </c>
      <c r="G4" s="37" t="s">
        <v>56</v>
      </c>
      <c r="H4" s="6">
        <v>87</v>
      </c>
      <c r="I4" s="6">
        <v>92.8</v>
      </c>
      <c r="J4" s="7">
        <v>89.9</v>
      </c>
      <c r="L4" s="6">
        <f t="shared" ref="L4:L10" si="0">RANK(O4,O$4:O$10,0)</f>
        <v>1</v>
      </c>
      <c r="M4" s="6" t="s">
        <v>91</v>
      </c>
      <c r="N4" s="6">
        <v>1</v>
      </c>
      <c r="O4" s="7">
        <v>89.9</v>
      </c>
    </row>
    <row r="5" spans="2:15" ht="16.5" x14ac:dyDescent="0.15">
      <c r="B5" s="38"/>
      <c r="C5" s="6">
        <v>869956924</v>
      </c>
      <c r="D5" s="6">
        <v>2</v>
      </c>
      <c r="E5" s="6" t="s">
        <v>94</v>
      </c>
      <c r="F5" s="38"/>
      <c r="G5" s="38"/>
      <c r="H5" s="6">
        <v>47</v>
      </c>
      <c r="I5" s="6">
        <v>46</v>
      </c>
      <c r="J5" s="7">
        <v>46.5</v>
      </c>
      <c r="L5" s="6">
        <f t="shared" si="0"/>
        <v>2</v>
      </c>
      <c r="M5" s="6" t="s">
        <v>95</v>
      </c>
      <c r="N5" s="6">
        <v>3</v>
      </c>
      <c r="O5" s="7">
        <v>85.7</v>
      </c>
    </row>
    <row r="6" spans="2:15" ht="16.5" x14ac:dyDescent="0.15">
      <c r="B6" s="38"/>
      <c r="C6" s="6" t="s">
        <v>95</v>
      </c>
      <c r="D6" s="6">
        <v>3</v>
      </c>
      <c r="E6" s="6" t="s">
        <v>96</v>
      </c>
      <c r="F6" s="38"/>
      <c r="G6" s="38"/>
      <c r="H6" s="6">
        <v>84.9</v>
      </c>
      <c r="I6" s="6">
        <v>86.5</v>
      </c>
      <c r="J6" s="7">
        <v>85.7</v>
      </c>
      <c r="L6" s="6">
        <f t="shared" si="0"/>
        <v>3</v>
      </c>
      <c r="M6" s="6" t="s">
        <v>100</v>
      </c>
      <c r="N6" s="6">
        <v>5</v>
      </c>
      <c r="O6" s="7">
        <v>85.5</v>
      </c>
    </row>
    <row r="7" spans="2:15" ht="16.5" x14ac:dyDescent="0.15">
      <c r="B7" s="39"/>
      <c r="C7" s="6" t="s">
        <v>97</v>
      </c>
      <c r="D7" s="6">
        <v>4</v>
      </c>
      <c r="E7" s="6" t="s">
        <v>98</v>
      </c>
      <c r="F7" s="39"/>
      <c r="G7" s="39"/>
      <c r="H7" s="6">
        <v>79.900000000000006</v>
      </c>
      <c r="I7" s="6">
        <v>80.599999999999994</v>
      </c>
      <c r="J7" s="7">
        <v>80.3</v>
      </c>
      <c r="L7" s="6">
        <f t="shared" si="0"/>
        <v>4</v>
      </c>
      <c r="M7" s="6" t="s">
        <v>104</v>
      </c>
      <c r="N7" s="6">
        <v>7</v>
      </c>
      <c r="O7" s="7">
        <v>84</v>
      </c>
    </row>
    <row r="8" spans="2:15" ht="16.5" x14ac:dyDescent="0.15">
      <c r="B8" s="37" t="s">
        <v>99</v>
      </c>
      <c r="C8" s="6" t="s">
        <v>100</v>
      </c>
      <c r="D8" s="6">
        <v>5</v>
      </c>
      <c r="E8" s="6" t="s">
        <v>101</v>
      </c>
      <c r="F8" s="37">
        <v>123568024</v>
      </c>
      <c r="G8" s="37" t="s">
        <v>39</v>
      </c>
      <c r="H8" s="6">
        <v>84</v>
      </c>
      <c r="I8" s="6">
        <v>87</v>
      </c>
      <c r="J8" s="7">
        <v>85.5</v>
      </c>
      <c r="L8" s="6">
        <f t="shared" si="0"/>
        <v>5</v>
      </c>
      <c r="M8" s="6" t="s">
        <v>97</v>
      </c>
      <c r="N8" s="6">
        <v>4</v>
      </c>
      <c r="O8" s="7">
        <v>80.3</v>
      </c>
    </row>
    <row r="9" spans="2:15" ht="16.5" x14ac:dyDescent="0.15">
      <c r="B9" s="38"/>
      <c r="C9" s="6" t="s">
        <v>102</v>
      </c>
      <c r="D9" s="6">
        <v>6</v>
      </c>
      <c r="E9" s="6" t="s">
        <v>103</v>
      </c>
      <c r="F9" s="38"/>
      <c r="G9" s="38"/>
      <c r="H9" s="6">
        <v>67</v>
      </c>
      <c r="I9" s="6">
        <v>65.400000000000006</v>
      </c>
      <c r="J9" s="7">
        <v>66.2</v>
      </c>
      <c r="L9" s="6">
        <f t="shared" si="0"/>
        <v>6</v>
      </c>
      <c r="M9" s="6" t="s">
        <v>102</v>
      </c>
      <c r="N9" s="6">
        <v>6</v>
      </c>
      <c r="O9" s="7">
        <v>66.2</v>
      </c>
    </row>
    <row r="10" spans="2:15" ht="16.5" x14ac:dyDescent="0.15">
      <c r="B10" s="39"/>
      <c r="C10" s="6" t="s">
        <v>104</v>
      </c>
      <c r="D10" s="6">
        <v>7</v>
      </c>
      <c r="E10" s="6" t="s">
        <v>105</v>
      </c>
      <c r="F10" s="39"/>
      <c r="G10" s="39"/>
      <c r="H10" s="6">
        <v>84</v>
      </c>
      <c r="I10" s="6">
        <v>84</v>
      </c>
      <c r="J10" s="7">
        <v>84</v>
      </c>
      <c r="L10" s="6">
        <f t="shared" si="0"/>
        <v>7</v>
      </c>
      <c r="M10" s="6">
        <v>869956924</v>
      </c>
      <c r="N10" s="6">
        <v>2</v>
      </c>
      <c r="O10" s="7">
        <v>46.5</v>
      </c>
    </row>
    <row r="11" spans="2:15" ht="16.5" x14ac:dyDescent="0.15">
      <c r="B11" s="8"/>
      <c r="C11" s="8"/>
      <c r="D11" s="8"/>
      <c r="E11" s="8"/>
      <c r="F11" s="8"/>
      <c r="G11" s="8"/>
      <c r="H11" s="8"/>
      <c r="I11" s="8"/>
      <c r="J11" s="9"/>
    </row>
  </sheetData>
  <mergeCells count="8">
    <mergeCell ref="B8:B10"/>
    <mergeCell ref="F8:F10"/>
    <mergeCell ref="G8:G10"/>
    <mergeCell ref="L2:O2"/>
    <mergeCell ref="B2:J2"/>
    <mergeCell ref="B4:B7"/>
    <mergeCell ref="F4:F7"/>
    <mergeCell ref="G4:G7"/>
  </mergeCells>
  <phoneticPr fontId="4" type="noConversion"/>
  <pageMargins left="0.75" right="0.75" top="1" bottom="1" header="0.5" footer="0.5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21"/>
  <sheetViews>
    <sheetView workbookViewId="0">
      <selection activeCell="E41" sqref="E41"/>
    </sheetView>
  </sheetViews>
  <sheetFormatPr defaultRowHeight="14.25" x14ac:dyDescent="0.15"/>
  <cols>
    <col min="1" max="1" width="9" style="4"/>
    <col min="2" max="2" width="4.375" style="4" customWidth="1"/>
    <col min="3" max="3" width="12.375" style="4" customWidth="1"/>
    <col min="4" max="4" width="5.875" style="4" customWidth="1"/>
    <col min="5" max="5" width="16.625" style="4" customWidth="1"/>
    <col min="6" max="6" width="14.75" style="4" customWidth="1"/>
    <col min="7" max="7" width="15.625" style="4" customWidth="1"/>
    <col min="8" max="8" width="10.375" style="4" customWidth="1"/>
    <col min="9" max="9" width="9.125" style="4" customWidth="1"/>
    <col min="10" max="10" width="5.875" style="4" customWidth="1"/>
    <col min="11" max="11" width="7.375" style="4" customWidth="1"/>
    <col min="12" max="13" width="8.25" style="4" customWidth="1"/>
    <col min="14" max="14" width="5.875" style="4" customWidth="1"/>
    <col min="15" max="15" width="7.375" style="4" customWidth="1"/>
    <col min="16" max="17" width="8.25" style="4" customWidth="1"/>
    <col min="18" max="18" width="5.875" style="4" customWidth="1"/>
    <col min="19" max="19" width="7.375" style="4" customWidth="1"/>
    <col min="20" max="20" width="5.875" style="4" customWidth="1"/>
    <col min="21" max="16384" width="9" style="4"/>
  </cols>
  <sheetData>
    <row r="2" spans="2:20" x14ac:dyDescent="0.15">
      <c r="B2" s="34" t="s">
        <v>108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2:20" x14ac:dyDescent="0.15">
      <c r="B3" s="34" t="s">
        <v>84</v>
      </c>
      <c r="C3" s="34" t="s">
        <v>85</v>
      </c>
      <c r="D3" s="34" t="s">
        <v>86</v>
      </c>
      <c r="E3" s="34" t="s">
        <v>9</v>
      </c>
      <c r="F3" s="34" t="s">
        <v>10</v>
      </c>
      <c r="G3" s="34" t="s">
        <v>109</v>
      </c>
      <c r="H3" s="34" t="s">
        <v>110</v>
      </c>
      <c r="I3" s="34"/>
      <c r="J3" s="34"/>
      <c r="K3" s="34"/>
      <c r="L3" s="34" t="s">
        <v>111</v>
      </c>
      <c r="M3" s="34"/>
      <c r="N3" s="34"/>
      <c r="O3" s="34"/>
      <c r="P3" s="34" t="s">
        <v>112</v>
      </c>
      <c r="Q3" s="34"/>
      <c r="R3" s="34"/>
      <c r="S3" s="34"/>
      <c r="T3" s="34" t="s">
        <v>113</v>
      </c>
    </row>
    <row r="4" spans="2:20" ht="15" thickBot="1" x14ac:dyDescent="0.2">
      <c r="B4" s="34"/>
      <c r="C4" s="34"/>
      <c r="D4" s="34"/>
      <c r="E4" s="34"/>
      <c r="F4" s="34"/>
      <c r="G4" s="34"/>
      <c r="H4" s="10" t="s">
        <v>88</v>
      </c>
      <c r="I4" s="10" t="s">
        <v>89</v>
      </c>
      <c r="J4" s="10" t="s">
        <v>114</v>
      </c>
      <c r="K4" s="10" t="s">
        <v>6</v>
      </c>
      <c r="L4" s="10" t="s">
        <v>88</v>
      </c>
      <c r="M4" s="10" t="s">
        <v>89</v>
      </c>
      <c r="N4" s="10" t="s">
        <v>114</v>
      </c>
      <c r="O4" s="10" t="s">
        <v>6</v>
      </c>
      <c r="P4" s="10" t="s">
        <v>88</v>
      </c>
      <c r="Q4" s="10" t="s">
        <v>89</v>
      </c>
      <c r="R4" s="10" t="s">
        <v>114</v>
      </c>
      <c r="S4" s="10" t="s">
        <v>6</v>
      </c>
      <c r="T4" s="34"/>
    </row>
    <row r="5" spans="2:20" ht="15" thickTop="1" x14ac:dyDescent="0.15">
      <c r="B5" s="34" t="s">
        <v>115</v>
      </c>
      <c r="C5" s="11" t="s">
        <v>58</v>
      </c>
      <c r="D5" s="12" t="s">
        <v>18</v>
      </c>
      <c r="E5" s="34" t="s">
        <v>40</v>
      </c>
      <c r="F5" s="34" t="s">
        <v>63</v>
      </c>
      <c r="G5" s="41" t="s">
        <v>71</v>
      </c>
      <c r="H5" s="13">
        <v>93.7</v>
      </c>
      <c r="I5" s="14">
        <v>93.5</v>
      </c>
      <c r="J5" s="14">
        <f t="shared" ref="J5:J10" si="0">(H5+I5)/2</f>
        <v>93.6</v>
      </c>
      <c r="K5" s="15">
        <v>93.6</v>
      </c>
      <c r="L5" s="16">
        <v>91.5</v>
      </c>
      <c r="M5" s="14">
        <v>90.5</v>
      </c>
      <c r="N5" s="14">
        <f t="shared" ref="N5:N10" si="1">(L5+M5)/2</f>
        <v>91</v>
      </c>
      <c r="O5" s="15">
        <v>91</v>
      </c>
      <c r="P5" s="16">
        <v>90.5</v>
      </c>
      <c r="Q5" s="14">
        <v>89</v>
      </c>
      <c r="R5" s="14">
        <f t="shared" ref="R5:R10" si="2">(P5+Q5)/2</f>
        <v>89.75</v>
      </c>
      <c r="S5" s="15">
        <v>89.8</v>
      </c>
      <c r="T5" s="17">
        <f t="shared" ref="T5:T20" si="3">K5+O5+S5</f>
        <v>274.39999999999998</v>
      </c>
    </row>
    <row r="6" spans="2:20" x14ac:dyDescent="0.15">
      <c r="B6" s="34"/>
      <c r="C6" s="11" t="s">
        <v>95</v>
      </c>
      <c r="D6" s="12" t="s">
        <v>24</v>
      </c>
      <c r="E6" s="34"/>
      <c r="F6" s="34"/>
      <c r="G6" s="41"/>
      <c r="H6" s="18">
        <v>87.5</v>
      </c>
      <c r="I6" s="12">
        <v>89.5</v>
      </c>
      <c r="J6" s="12">
        <f t="shared" si="0"/>
        <v>88.5</v>
      </c>
      <c r="K6" s="19">
        <v>88.5</v>
      </c>
      <c r="L6" s="17">
        <v>76.5</v>
      </c>
      <c r="M6" s="12">
        <v>78</v>
      </c>
      <c r="N6" s="12">
        <f t="shared" si="1"/>
        <v>77.25</v>
      </c>
      <c r="O6" s="19">
        <v>77.3</v>
      </c>
      <c r="P6" s="17">
        <v>92</v>
      </c>
      <c r="Q6" s="12">
        <v>90.5</v>
      </c>
      <c r="R6" s="12">
        <f t="shared" si="2"/>
        <v>91.25</v>
      </c>
      <c r="S6" s="19">
        <v>91.3</v>
      </c>
      <c r="T6" s="17">
        <f t="shared" si="3"/>
        <v>257.10000000000002</v>
      </c>
    </row>
    <row r="7" spans="2:20" x14ac:dyDescent="0.15">
      <c r="B7" s="34"/>
      <c r="C7" s="11" t="s">
        <v>104</v>
      </c>
      <c r="D7" s="12" t="s">
        <v>27</v>
      </c>
      <c r="E7" s="34"/>
      <c r="F7" s="34"/>
      <c r="G7" s="41"/>
      <c r="H7" s="18">
        <v>83</v>
      </c>
      <c r="I7" s="12">
        <v>81</v>
      </c>
      <c r="J7" s="12">
        <f t="shared" si="0"/>
        <v>82</v>
      </c>
      <c r="K7" s="19">
        <v>82</v>
      </c>
      <c r="L7" s="17">
        <v>83</v>
      </c>
      <c r="M7" s="12">
        <v>82</v>
      </c>
      <c r="N7" s="12">
        <f t="shared" si="1"/>
        <v>82.5</v>
      </c>
      <c r="O7" s="19">
        <v>82.5</v>
      </c>
      <c r="P7" s="17">
        <v>90</v>
      </c>
      <c r="Q7" s="12">
        <v>90.5</v>
      </c>
      <c r="R7" s="12">
        <f t="shared" si="2"/>
        <v>90.25</v>
      </c>
      <c r="S7" s="19">
        <v>90.3</v>
      </c>
      <c r="T7" s="17">
        <f t="shared" si="3"/>
        <v>254.8</v>
      </c>
    </row>
    <row r="8" spans="2:20" x14ac:dyDescent="0.15">
      <c r="B8" s="34"/>
      <c r="C8" s="11" t="s">
        <v>69</v>
      </c>
      <c r="D8" s="12" t="s">
        <v>30</v>
      </c>
      <c r="E8" s="34"/>
      <c r="F8" s="34"/>
      <c r="G8" s="41"/>
      <c r="H8" s="18">
        <v>90.5</v>
      </c>
      <c r="I8" s="12">
        <v>88.5</v>
      </c>
      <c r="J8" s="12">
        <f t="shared" si="0"/>
        <v>89.5</v>
      </c>
      <c r="K8" s="19">
        <v>89.5</v>
      </c>
      <c r="L8" s="17">
        <v>96.5</v>
      </c>
      <c r="M8" s="12">
        <v>96</v>
      </c>
      <c r="N8" s="12">
        <f t="shared" si="1"/>
        <v>96.25</v>
      </c>
      <c r="O8" s="19">
        <v>96.3</v>
      </c>
      <c r="P8" s="17">
        <v>85.5</v>
      </c>
      <c r="Q8" s="12">
        <v>84</v>
      </c>
      <c r="R8" s="12">
        <f t="shared" si="2"/>
        <v>84.75</v>
      </c>
      <c r="S8" s="19">
        <v>84.8</v>
      </c>
      <c r="T8" s="17">
        <f t="shared" si="3"/>
        <v>270.60000000000002</v>
      </c>
    </row>
    <row r="9" spans="2:20" x14ac:dyDescent="0.15">
      <c r="B9" s="34" t="s">
        <v>116</v>
      </c>
      <c r="C9" s="11" t="s">
        <v>91</v>
      </c>
      <c r="D9" s="12" t="s">
        <v>36</v>
      </c>
      <c r="E9" s="34" t="s">
        <v>93</v>
      </c>
      <c r="F9" s="34" t="s">
        <v>23</v>
      </c>
      <c r="G9" s="41" t="s">
        <v>56</v>
      </c>
      <c r="H9" s="18">
        <v>91.1</v>
      </c>
      <c r="I9" s="12">
        <v>88.8</v>
      </c>
      <c r="J9" s="12">
        <f t="shared" si="0"/>
        <v>89.949999999999989</v>
      </c>
      <c r="K9" s="19">
        <v>90</v>
      </c>
      <c r="L9" s="17">
        <v>86.6</v>
      </c>
      <c r="M9" s="12">
        <v>86.3</v>
      </c>
      <c r="N9" s="12">
        <f t="shared" si="1"/>
        <v>86.449999999999989</v>
      </c>
      <c r="O9" s="19">
        <v>86.5</v>
      </c>
      <c r="P9" s="17">
        <v>91</v>
      </c>
      <c r="Q9" s="12">
        <v>90.6</v>
      </c>
      <c r="R9" s="12">
        <f t="shared" si="2"/>
        <v>90.8</v>
      </c>
      <c r="S9" s="19">
        <v>90.8</v>
      </c>
      <c r="T9" s="17">
        <f t="shared" si="3"/>
        <v>267.3</v>
      </c>
    </row>
    <row r="10" spans="2:20" x14ac:dyDescent="0.15">
      <c r="B10" s="34"/>
      <c r="C10" s="11" t="s">
        <v>31</v>
      </c>
      <c r="D10" s="12" t="s">
        <v>41</v>
      </c>
      <c r="E10" s="34"/>
      <c r="F10" s="34"/>
      <c r="G10" s="41"/>
      <c r="H10" s="18">
        <v>87.4</v>
      </c>
      <c r="I10" s="12">
        <v>88</v>
      </c>
      <c r="J10" s="12">
        <f t="shared" si="0"/>
        <v>87.7</v>
      </c>
      <c r="K10" s="19">
        <v>87.7</v>
      </c>
      <c r="L10" s="17">
        <v>92.2</v>
      </c>
      <c r="M10" s="12">
        <v>88</v>
      </c>
      <c r="N10" s="12">
        <f t="shared" si="1"/>
        <v>90.1</v>
      </c>
      <c r="O10" s="19">
        <v>90.1</v>
      </c>
      <c r="P10" s="17">
        <v>87.3</v>
      </c>
      <c r="Q10" s="12">
        <v>84.7</v>
      </c>
      <c r="R10" s="12">
        <f t="shared" si="2"/>
        <v>86</v>
      </c>
      <c r="S10" s="19">
        <v>86</v>
      </c>
      <c r="T10" s="17">
        <f t="shared" si="3"/>
        <v>263.8</v>
      </c>
    </row>
    <row r="11" spans="2:20" x14ac:dyDescent="0.15">
      <c r="B11" s="34"/>
      <c r="C11" s="11" t="s">
        <v>54</v>
      </c>
      <c r="D11" s="12" t="s">
        <v>44</v>
      </c>
      <c r="E11" s="34"/>
      <c r="F11" s="34"/>
      <c r="G11" s="41"/>
      <c r="H11" s="42" t="s">
        <v>117</v>
      </c>
      <c r="I11" s="43"/>
      <c r="J11" s="12">
        <v>0</v>
      </c>
      <c r="K11" s="19">
        <v>0</v>
      </c>
      <c r="L11" s="42" t="s">
        <v>117</v>
      </c>
      <c r="M11" s="43"/>
      <c r="N11" s="12">
        <v>0</v>
      </c>
      <c r="O11" s="19">
        <v>0</v>
      </c>
      <c r="P11" s="42" t="s">
        <v>117</v>
      </c>
      <c r="Q11" s="43"/>
      <c r="R11" s="12">
        <v>0</v>
      </c>
      <c r="S11" s="19">
        <v>0</v>
      </c>
      <c r="T11" s="17">
        <f t="shared" si="3"/>
        <v>0</v>
      </c>
    </row>
    <row r="12" spans="2:20" x14ac:dyDescent="0.15">
      <c r="B12" s="34"/>
      <c r="C12" s="11" t="s">
        <v>100</v>
      </c>
      <c r="D12" s="12" t="s">
        <v>47</v>
      </c>
      <c r="E12" s="34"/>
      <c r="F12" s="34"/>
      <c r="G12" s="41"/>
      <c r="H12" s="18">
        <v>81</v>
      </c>
      <c r="I12" s="12">
        <v>80</v>
      </c>
      <c r="J12" s="12">
        <f>(H12+I12)/2</f>
        <v>80.5</v>
      </c>
      <c r="K12" s="19">
        <v>80.5</v>
      </c>
      <c r="L12" s="17">
        <v>77.599999999999994</v>
      </c>
      <c r="M12" s="12">
        <v>81</v>
      </c>
      <c r="N12" s="12">
        <f>(L12+M12)/2</f>
        <v>79.3</v>
      </c>
      <c r="O12" s="19">
        <v>79.3</v>
      </c>
      <c r="P12" s="42" t="s">
        <v>117</v>
      </c>
      <c r="Q12" s="43"/>
      <c r="R12" s="12">
        <v>0</v>
      </c>
      <c r="S12" s="19">
        <v>0</v>
      </c>
      <c r="T12" s="17">
        <f t="shared" si="3"/>
        <v>159.80000000000001</v>
      </c>
    </row>
    <row r="13" spans="2:20" x14ac:dyDescent="0.15">
      <c r="B13" s="34" t="s">
        <v>118</v>
      </c>
      <c r="C13" s="11" t="s">
        <v>42</v>
      </c>
      <c r="D13" s="12" t="s">
        <v>53</v>
      </c>
      <c r="E13" s="34" t="s">
        <v>56</v>
      </c>
      <c r="F13" s="34" t="s">
        <v>31</v>
      </c>
      <c r="G13" s="41">
        <v>123568024</v>
      </c>
      <c r="H13" s="18">
        <v>91.4</v>
      </c>
      <c r="I13" s="12">
        <v>93</v>
      </c>
      <c r="J13" s="12">
        <f>(H13+I13)/2</f>
        <v>92.2</v>
      </c>
      <c r="K13" s="19">
        <v>92.2</v>
      </c>
      <c r="L13" s="17">
        <v>86.8</v>
      </c>
      <c r="M13" s="12">
        <v>92</v>
      </c>
      <c r="N13" s="12">
        <f>(L13+M13)/2</f>
        <v>89.4</v>
      </c>
      <c r="O13" s="19">
        <v>89.4</v>
      </c>
      <c r="P13" s="42" t="s">
        <v>117</v>
      </c>
      <c r="Q13" s="43"/>
      <c r="R13" s="12">
        <v>0</v>
      </c>
      <c r="S13" s="19">
        <v>0</v>
      </c>
      <c r="T13" s="17">
        <f t="shared" si="3"/>
        <v>181.60000000000002</v>
      </c>
    </row>
    <row r="14" spans="2:20" x14ac:dyDescent="0.15">
      <c r="B14" s="34"/>
      <c r="C14" s="11" t="s">
        <v>19</v>
      </c>
      <c r="D14" s="12" t="s">
        <v>57</v>
      </c>
      <c r="E14" s="34"/>
      <c r="F14" s="34"/>
      <c r="G14" s="41"/>
      <c r="H14" s="18">
        <v>84</v>
      </c>
      <c r="I14" s="12">
        <v>86.4</v>
      </c>
      <c r="J14" s="12">
        <f>(H14+I14)/2</f>
        <v>85.2</v>
      </c>
      <c r="K14" s="19">
        <v>85.2</v>
      </c>
      <c r="L14" s="17">
        <v>89.7</v>
      </c>
      <c r="M14" s="12">
        <v>91.9</v>
      </c>
      <c r="N14" s="12">
        <f>(L14+M14)/2</f>
        <v>90.800000000000011</v>
      </c>
      <c r="O14" s="19">
        <v>90.8</v>
      </c>
      <c r="P14" s="17">
        <v>85.6</v>
      </c>
      <c r="Q14" s="12">
        <v>89.7</v>
      </c>
      <c r="R14" s="12">
        <f>(P14+Q14)/2</f>
        <v>87.65</v>
      </c>
      <c r="S14" s="19">
        <v>87.7</v>
      </c>
      <c r="T14" s="17">
        <f t="shared" si="3"/>
        <v>263.7</v>
      </c>
    </row>
    <row r="15" spans="2:20" x14ac:dyDescent="0.15">
      <c r="B15" s="34"/>
      <c r="C15" s="11" t="s">
        <v>25</v>
      </c>
      <c r="D15" s="12" t="s">
        <v>60</v>
      </c>
      <c r="E15" s="34"/>
      <c r="F15" s="34"/>
      <c r="G15" s="41"/>
      <c r="H15" s="18" t="s">
        <v>119</v>
      </c>
      <c r="I15" s="12" t="s">
        <v>120</v>
      </c>
      <c r="J15" s="12">
        <v>74.25</v>
      </c>
      <c r="K15" s="19">
        <v>74.3</v>
      </c>
      <c r="L15" s="42" t="s">
        <v>117</v>
      </c>
      <c r="M15" s="43"/>
      <c r="N15" s="12">
        <v>0</v>
      </c>
      <c r="O15" s="19">
        <v>0</v>
      </c>
      <c r="P15" s="42" t="s">
        <v>117</v>
      </c>
      <c r="Q15" s="43"/>
      <c r="R15" s="12">
        <v>0</v>
      </c>
      <c r="S15" s="19">
        <v>0</v>
      </c>
      <c r="T15" s="17">
        <f t="shared" si="3"/>
        <v>74.3</v>
      </c>
    </row>
    <row r="16" spans="2:20" x14ac:dyDescent="0.15">
      <c r="B16" s="34"/>
      <c r="C16" s="11" t="s">
        <v>75</v>
      </c>
      <c r="D16" s="12" t="s">
        <v>62</v>
      </c>
      <c r="E16" s="34"/>
      <c r="F16" s="34"/>
      <c r="G16" s="41"/>
      <c r="H16" s="18">
        <v>85</v>
      </c>
      <c r="I16" s="12">
        <v>83.6</v>
      </c>
      <c r="J16" s="12">
        <f>(H16+I16)/2</f>
        <v>84.3</v>
      </c>
      <c r="K16" s="19">
        <v>84.3</v>
      </c>
      <c r="L16" s="42" t="s">
        <v>117</v>
      </c>
      <c r="M16" s="43"/>
      <c r="N16" s="12">
        <v>0</v>
      </c>
      <c r="O16" s="19">
        <v>0</v>
      </c>
      <c r="P16" s="17">
        <v>81.400000000000006</v>
      </c>
      <c r="Q16" s="12">
        <v>85</v>
      </c>
      <c r="R16" s="12">
        <f>(P16+Q16)/2</f>
        <v>83.2</v>
      </c>
      <c r="S16" s="19">
        <v>83.2</v>
      </c>
      <c r="T16" s="17">
        <f t="shared" si="3"/>
        <v>167.5</v>
      </c>
    </row>
    <row r="17" spans="2:20" x14ac:dyDescent="0.15">
      <c r="B17" s="34" t="s">
        <v>121</v>
      </c>
      <c r="C17" s="11" t="s">
        <v>40</v>
      </c>
      <c r="D17" s="12" t="s">
        <v>68</v>
      </c>
      <c r="E17" s="34" t="s">
        <v>58</v>
      </c>
      <c r="F17" s="34" t="s">
        <v>39</v>
      </c>
      <c r="G17" s="41" t="s">
        <v>63</v>
      </c>
      <c r="H17" s="18">
        <v>93</v>
      </c>
      <c r="I17" s="12">
        <v>91</v>
      </c>
      <c r="J17" s="12">
        <f>(H17+I17)/2</f>
        <v>92</v>
      </c>
      <c r="K17" s="19">
        <v>92</v>
      </c>
      <c r="L17" s="17">
        <v>95</v>
      </c>
      <c r="M17" s="12">
        <v>96.8</v>
      </c>
      <c r="N17" s="12">
        <f>(L17+M17)/2</f>
        <v>95.9</v>
      </c>
      <c r="O17" s="19">
        <v>95.9</v>
      </c>
      <c r="P17" s="17">
        <v>93</v>
      </c>
      <c r="Q17" s="20">
        <v>92</v>
      </c>
      <c r="R17" s="12">
        <f>(P17+Q17)/2</f>
        <v>92.5</v>
      </c>
      <c r="S17" s="19">
        <v>92.5</v>
      </c>
      <c r="T17" s="17">
        <f t="shared" si="3"/>
        <v>280.39999999999998</v>
      </c>
    </row>
    <row r="18" spans="2:20" x14ac:dyDescent="0.15">
      <c r="B18" s="34"/>
      <c r="C18" s="11" t="s">
        <v>122</v>
      </c>
      <c r="D18" s="12" t="s">
        <v>72</v>
      </c>
      <c r="E18" s="34"/>
      <c r="F18" s="34"/>
      <c r="G18" s="41"/>
      <c r="H18" s="18">
        <v>95.5</v>
      </c>
      <c r="I18" s="12">
        <v>97</v>
      </c>
      <c r="J18" s="12">
        <f>(H18+I18)/2</f>
        <v>96.25</v>
      </c>
      <c r="K18" s="19">
        <v>96.3</v>
      </c>
      <c r="L18" s="17">
        <v>95</v>
      </c>
      <c r="M18" s="20">
        <v>97.5</v>
      </c>
      <c r="N18" s="12">
        <f>(L18+M18)/2</f>
        <v>96.25</v>
      </c>
      <c r="O18" s="19">
        <v>96.3</v>
      </c>
      <c r="P18" s="17">
        <v>89</v>
      </c>
      <c r="Q18" s="20">
        <v>90.5</v>
      </c>
      <c r="R18" s="12">
        <f>(P18+Q18)/2</f>
        <v>89.75</v>
      </c>
      <c r="S18" s="19">
        <v>89.8</v>
      </c>
      <c r="T18" s="17">
        <f t="shared" si="3"/>
        <v>282.39999999999998</v>
      </c>
    </row>
    <row r="19" spans="2:20" x14ac:dyDescent="0.15">
      <c r="B19" s="34"/>
      <c r="C19" s="11" t="s">
        <v>23</v>
      </c>
      <c r="D19" s="12" t="s">
        <v>74</v>
      </c>
      <c r="E19" s="34"/>
      <c r="F19" s="34"/>
      <c r="G19" s="41"/>
      <c r="H19" s="18" t="s">
        <v>123</v>
      </c>
      <c r="I19" s="12" t="s">
        <v>124</v>
      </c>
      <c r="J19" s="12">
        <v>81.05</v>
      </c>
      <c r="K19" s="19">
        <v>81.099999999999994</v>
      </c>
      <c r="L19" s="17">
        <v>93</v>
      </c>
      <c r="M19" s="12">
        <v>93</v>
      </c>
      <c r="N19" s="12">
        <f>(L19+M19)/2</f>
        <v>93</v>
      </c>
      <c r="O19" s="19">
        <v>93</v>
      </c>
      <c r="P19" s="42" t="s">
        <v>117</v>
      </c>
      <c r="Q19" s="43"/>
      <c r="R19" s="12">
        <v>0</v>
      </c>
      <c r="S19" s="19">
        <v>0</v>
      </c>
      <c r="T19" s="17">
        <f t="shared" si="3"/>
        <v>174.1</v>
      </c>
    </row>
    <row r="20" spans="2:20" ht="15" thickBot="1" x14ac:dyDescent="0.2">
      <c r="B20" s="34"/>
      <c r="C20" s="11" t="s">
        <v>125</v>
      </c>
      <c r="D20" s="12" t="s">
        <v>77</v>
      </c>
      <c r="E20" s="34"/>
      <c r="F20" s="34"/>
      <c r="G20" s="41"/>
      <c r="H20" s="21">
        <v>88.1</v>
      </c>
      <c r="I20" s="22">
        <v>89.5</v>
      </c>
      <c r="J20" s="22">
        <f>(H20+I20)/2</f>
        <v>88.8</v>
      </c>
      <c r="K20" s="23">
        <v>88.8</v>
      </c>
      <c r="L20" s="24">
        <v>81</v>
      </c>
      <c r="M20" s="25">
        <v>77.5</v>
      </c>
      <c r="N20" s="22">
        <f>(L20+M20)/2</f>
        <v>79.25</v>
      </c>
      <c r="O20" s="23">
        <v>79.3</v>
      </c>
      <c r="P20" s="24">
        <v>87</v>
      </c>
      <c r="Q20" s="25">
        <v>78.5</v>
      </c>
      <c r="R20" s="22">
        <f>(P20+Q20)/2</f>
        <v>82.75</v>
      </c>
      <c r="S20" s="23">
        <v>82.8</v>
      </c>
      <c r="T20" s="17">
        <f t="shared" si="3"/>
        <v>250.89999999999998</v>
      </c>
    </row>
    <row r="21" spans="2:20" ht="15" thickTop="1" x14ac:dyDescent="0.15"/>
  </sheetData>
  <mergeCells count="36">
    <mergeCell ref="B2:T2"/>
    <mergeCell ref="B3:B4"/>
    <mergeCell ref="C3:C4"/>
    <mergeCell ref="D3:D4"/>
    <mergeCell ref="E3:E4"/>
    <mergeCell ref="F3:F4"/>
    <mergeCell ref="G3:G4"/>
    <mergeCell ref="H3:K3"/>
    <mergeCell ref="L3:O3"/>
    <mergeCell ref="P3:S3"/>
    <mergeCell ref="T3:T4"/>
    <mergeCell ref="B5:B8"/>
    <mergeCell ref="E5:E8"/>
    <mergeCell ref="F5:F8"/>
    <mergeCell ref="G5:G8"/>
    <mergeCell ref="B9:B12"/>
    <mergeCell ref="E9:E12"/>
    <mergeCell ref="F9:F12"/>
    <mergeCell ref="G9:G12"/>
    <mergeCell ref="H11:I11"/>
    <mergeCell ref="L11:M11"/>
    <mergeCell ref="P11:Q11"/>
    <mergeCell ref="P12:Q12"/>
    <mergeCell ref="B13:B16"/>
    <mergeCell ref="E13:E16"/>
    <mergeCell ref="F13:F16"/>
    <mergeCell ref="G13:G16"/>
    <mergeCell ref="P13:Q13"/>
    <mergeCell ref="L15:M15"/>
    <mergeCell ref="P15:Q15"/>
    <mergeCell ref="L16:M16"/>
    <mergeCell ref="B17:B20"/>
    <mergeCell ref="E17:E20"/>
    <mergeCell ref="F17:F20"/>
    <mergeCell ref="G17:G20"/>
    <mergeCell ref="P19:Q19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12"/>
  <sheetViews>
    <sheetView workbookViewId="0">
      <selection activeCell="G43" sqref="G43"/>
    </sheetView>
  </sheetViews>
  <sheetFormatPr defaultRowHeight="14.25" x14ac:dyDescent="0.15"/>
  <cols>
    <col min="1" max="1" width="9" style="4"/>
    <col min="2" max="2" width="4.625" style="4" customWidth="1"/>
    <col min="3" max="3" width="6.25" style="4" customWidth="1"/>
    <col min="4" max="4" width="13.375" style="4" customWidth="1"/>
    <col min="5" max="5" width="12.625" style="4" customWidth="1"/>
    <col min="6" max="6" width="12.875" style="4" customWidth="1"/>
    <col min="7" max="7" width="11.875" style="4" customWidth="1"/>
    <col min="8" max="9" width="8.875" style="4" customWidth="1"/>
    <col min="10" max="10" width="6.375" style="4" customWidth="1"/>
    <col min="11" max="11" width="7.875" style="4" customWidth="1"/>
    <col min="12" max="13" width="8.875" style="4" customWidth="1"/>
    <col min="14" max="14" width="6.375" style="4" customWidth="1"/>
    <col min="15" max="15" width="7.875" style="4" customWidth="1"/>
    <col min="16" max="16" width="6.375" style="4" customWidth="1"/>
    <col min="17" max="16384" width="9" style="4"/>
  </cols>
  <sheetData>
    <row r="2" spans="2:16" ht="16.5" x14ac:dyDescent="0.15">
      <c r="B2" s="44" t="s">
        <v>179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ht="16.5" x14ac:dyDescent="0.15">
      <c r="B3" s="44" t="s">
        <v>180</v>
      </c>
      <c r="C3" s="44" t="s">
        <v>86</v>
      </c>
      <c r="D3" s="44" t="s">
        <v>107</v>
      </c>
      <c r="E3" s="44" t="s">
        <v>9</v>
      </c>
      <c r="F3" s="44" t="s">
        <v>10</v>
      </c>
      <c r="G3" s="44" t="s">
        <v>109</v>
      </c>
      <c r="H3" s="44" t="s">
        <v>181</v>
      </c>
      <c r="I3" s="44"/>
      <c r="J3" s="44"/>
      <c r="K3" s="44"/>
      <c r="L3" s="44" t="s">
        <v>182</v>
      </c>
      <c r="M3" s="44"/>
      <c r="N3" s="44"/>
      <c r="O3" s="44"/>
      <c r="P3" s="44" t="s">
        <v>113</v>
      </c>
    </row>
    <row r="4" spans="2:16" ht="16.5" x14ac:dyDescent="0.15">
      <c r="B4" s="44"/>
      <c r="C4" s="44"/>
      <c r="D4" s="44"/>
      <c r="E4" s="44"/>
      <c r="F4" s="44"/>
      <c r="G4" s="44"/>
      <c r="H4" s="26" t="s">
        <v>88</v>
      </c>
      <c r="I4" s="26" t="s">
        <v>89</v>
      </c>
      <c r="J4" s="26" t="s">
        <v>114</v>
      </c>
      <c r="K4" s="26" t="s">
        <v>6</v>
      </c>
      <c r="L4" s="26" t="s">
        <v>88</v>
      </c>
      <c r="M4" s="26" t="s">
        <v>89</v>
      </c>
      <c r="N4" s="26" t="s">
        <v>114</v>
      </c>
      <c r="O4" s="26" t="s">
        <v>6</v>
      </c>
      <c r="P4" s="44"/>
    </row>
    <row r="5" spans="2:16" ht="16.5" x14ac:dyDescent="0.15">
      <c r="B5" s="44" t="s">
        <v>183</v>
      </c>
      <c r="C5" s="26" t="s">
        <v>184</v>
      </c>
      <c r="D5" s="26" t="s">
        <v>58</v>
      </c>
      <c r="E5" s="44" t="s">
        <v>56</v>
      </c>
      <c r="F5" s="44" t="s">
        <v>185</v>
      </c>
      <c r="G5" s="50" t="s">
        <v>93</v>
      </c>
      <c r="H5" s="26">
        <v>93.3</v>
      </c>
      <c r="I5" s="26">
        <v>94.4</v>
      </c>
      <c r="J5" s="26">
        <f>(H5+I5)/2</f>
        <v>93.85</v>
      </c>
      <c r="K5" s="27">
        <v>93.9</v>
      </c>
      <c r="L5" s="26">
        <v>91.3</v>
      </c>
      <c r="M5" s="26">
        <v>90.7</v>
      </c>
      <c r="N5" s="26">
        <f>(L5+M5)/2</f>
        <v>91</v>
      </c>
      <c r="O5" s="27">
        <v>91</v>
      </c>
      <c r="P5" s="26">
        <f>K5+O5</f>
        <v>184.9</v>
      </c>
    </row>
    <row r="6" spans="2:16" ht="16.5" x14ac:dyDescent="0.15">
      <c r="B6" s="44"/>
      <c r="C6" s="26" t="s">
        <v>186</v>
      </c>
      <c r="D6" s="26" t="s">
        <v>31</v>
      </c>
      <c r="E6" s="44"/>
      <c r="F6" s="44"/>
      <c r="G6" s="50"/>
      <c r="H6" s="26">
        <v>97</v>
      </c>
      <c r="I6" s="26">
        <v>96.9</v>
      </c>
      <c r="J6" s="26">
        <f t="shared" ref="J6:J12" si="0">(H6+I6)/2</f>
        <v>96.95</v>
      </c>
      <c r="K6" s="27">
        <v>97</v>
      </c>
      <c r="L6" s="26">
        <v>100</v>
      </c>
      <c r="M6" s="26">
        <v>105.1</v>
      </c>
      <c r="N6" s="26">
        <f>(L6+M6)/2</f>
        <v>102.55</v>
      </c>
      <c r="O6" s="27">
        <v>102.6</v>
      </c>
      <c r="P6" s="26">
        <f t="shared" ref="P6:P12" si="1">K6+O6</f>
        <v>199.6</v>
      </c>
    </row>
    <row r="7" spans="2:16" ht="16.5" x14ac:dyDescent="0.15">
      <c r="B7" s="44" t="s">
        <v>187</v>
      </c>
      <c r="C7" s="26" t="s">
        <v>188</v>
      </c>
      <c r="D7" s="26" t="s">
        <v>91</v>
      </c>
      <c r="E7" s="44" t="s">
        <v>40</v>
      </c>
      <c r="F7" s="44" t="s">
        <v>58</v>
      </c>
      <c r="G7" s="45" t="s">
        <v>56</v>
      </c>
      <c r="H7" s="47" t="s">
        <v>117</v>
      </c>
      <c r="I7" s="48"/>
      <c r="J7" s="26" t="s">
        <v>189</v>
      </c>
      <c r="K7" s="27">
        <v>0</v>
      </c>
      <c r="L7" s="47" t="s">
        <v>117</v>
      </c>
      <c r="M7" s="48"/>
      <c r="N7" s="26" t="s">
        <v>189</v>
      </c>
      <c r="O7" s="27">
        <v>0</v>
      </c>
      <c r="P7" s="26">
        <f t="shared" si="1"/>
        <v>0</v>
      </c>
    </row>
    <row r="8" spans="2:16" ht="16.5" x14ac:dyDescent="0.15">
      <c r="B8" s="44"/>
      <c r="C8" s="26" t="s">
        <v>190</v>
      </c>
      <c r="D8" s="26" t="s">
        <v>69</v>
      </c>
      <c r="E8" s="44"/>
      <c r="F8" s="44"/>
      <c r="G8" s="46"/>
      <c r="H8" s="26">
        <v>90.6</v>
      </c>
      <c r="I8" s="26">
        <v>92</v>
      </c>
      <c r="J8" s="26">
        <f t="shared" si="0"/>
        <v>91.3</v>
      </c>
      <c r="K8" s="27">
        <v>91.3</v>
      </c>
      <c r="L8" s="47" t="s">
        <v>117</v>
      </c>
      <c r="M8" s="48"/>
      <c r="N8" s="26" t="s">
        <v>189</v>
      </c>
      <c r="O8" s="27">
        <v>0</v>
      </c>
      <c r="P8" s="26">
        <f t="shared" si="1"/>
        <v>91.3</v>
      </c>
    </row>
    <row r="9" spans="2:16" ht="16.5" x14ac:dyDescent="0.15">
      <c r="B9" s="44" t="s">
        <v>191</v>
      </c>
      <c r="C9" s="26" t="s">
        <v>192</v>
      </c>
      <c r="D9" s="26" t="s">
        <v>19</v>
      </c>
      <c r="E9" s="44" t="s">
        <v>63</v>
      </c>
      <c r="F9" s="44" t="s">
        <v>93</v>
      </c>
      <c r="G9" s="49" t="s">
        <v>71</v>
      </c>
      <c r="H9" s="26">
        <v>92.7</v>
      </c>
      <c r="I9" s="26">
        <v>95.6</v>
      </c>
      <c r="J9" s="26">
        <f t="shared" si="0"/>
        <v>94.15</v>
      </c>
      <c r="K9" s="27">
        <v>94.2</v>
      </c>
      <c r="L9" s="47" t="s">
        <v>117</v>
      </c>
      <c r="M9" s="48"/>
      <c r="N9" s="26" t="s">
        <v>189</v>
      </c>
      <c r="O9" s="27">
        <v>0</v>
      </c>
      <c r="P9" s="26">
        <f t="shared" si="1"/>
        <v>94.2</v>
      </c>
    </row>
    <row r="10" spans="2:16" ht="16.5" x14ac:dyDescent="0.15">
      <c r="B10" s="44"/>
      <c r="C10" s="26" t="s">
        <v>193</v>
      </c>
      <c r="D10" s="26" t="s">
        <v>40</v>
      </c>
      <c r="E10" s="44"/>
      <c r="F10" s="44"/>
      <c r="G10" s="49"/>
      <c r="H10" s="26">
        <v>96</v>
      </c>
      <c r="I10" s="26">
        <v>98.5</v>
      </c>
      <c r="J10" s="26">
        <f t="shared" si="0"/>
        <v>97.25</v>
      </c>
      <c r="K10" s="27">
        <v>97.3</v>
      </c>
      <c r="L10" s="26">
        <v>104.3</v>
      </c>
      <c r="M10" s="26">
        <v>102.9</v>
      </c>
      <c r="N10" s="26">
        <f>(L10+M10)/2</f>
        <v>103.6</v>
      </c>
      <c r="O10" s="27">
        <v>103.6</v>
      </c>
      <c r="P10" s="26">
        <f t="shared" si="1"/>
        <v>200.89999999999998</v>
      </c>
    </row>
    <row r="11" spans="2:16" ht="16.5" x14ac:dyDescent="0.15">
      <c r="B11" s="44" t="s">
        <v>194</v>
      </c>
      <c r="C11" s="26" t="s">
        <v>195</v>
      </c>
      <c r="D11" s="26" t="s">
        <v>66</v>
      </c>
      <c r="E11" s="44" t="s">
        <v>23</v>
      </c>
      <c r="F11" s="44" t="s">
        <v>31</v>
      </c>
      <c r="G11" s="45" t="s">
        <v>63</v>
      </c>
      <c r="H11" s="26">
        <v>103.4</v>
      </c>
      <c r="I11" s="26">
        <v>100.6</v>
      </c>
      <c r="J11" s="26">
        <f t="shared" si="0"/>
        <v>102</v>
      </c>
      <c r="K11" s="27">
        <v>102</v>
      </c>
      <c r="L11" s="26">
        <v>87.5</v>
      </c>
      <c r="M11" s="26">
        <v>84.4</v>
      </c>
      <c r="N11" s="26">
        <f>(L11+M11)/2</f>
        <v>85.95</v>
      </c>
      <c r="O11" s="27">
        <v>86</v>
      </c>
      <c r="P11" s="26">
        <f t="shared" si="1"/>
        <v>188</v>
      </c>
    </row>
    <row r="12" spans="2:16" ht="16.5" x14ac:dyDescent="0.15">
      <c r="B12" s="44"/>
      <c r="C12" s="26" t="s">
        <v>196</v>
      </c>
      <c r="D12" s="26" t="s">
        <v>42</v>
      </c>
      <c r="E12" s="44"/>
      <c r="F12" s="44"/>
      <c r="G12" s="46"/>
      <c r="H12" s="26">
        <v>90.8</v>
      </c>
      <c r="I12" s="26">
        <v>96.8</v>
      </c>
      <c r="J12" s="26">
        <f t="shared" si="0"/>
        <v>93.8</v>
      </c>
      <c r="K12" s="27">
        <v>93.8</v>
      </c>
      <c r="L12" s="47" t="s">
        <v>117</v>
      </c>
      <c r="M12" s="48"/>
      <c r="N12" s="26" t="s">
        <v>189</v>
      </c>
      <c r="O12" s="27">
        <v>0</v>
      </c>
      <c r="P12" s="26">
        <f t="shared" si="1"/>
        <v>93.8</v>
      </c>
    </row>
  </sheetData>
  <mergeCells count="31">
    <mergeCell ref="P3:P4"/>
    <mergeCell ref="G7:G8"/>
    <mergeCell ref="B2:P2"/>
    <mergeCell ref="B3:B4"/>
    <mergeCell ref="C3:C4"/>
    <mergeCell ref="D3:D4"/>
    <mergeCell ref="E3:E4"/>
    <mergeCell ref="F3:F4"/>
    <mergeCell ref="G3:G4"/>
    <mergeCell ref="H3:K3"/>
    <mergeCell ref="L3:O3"/>
    <mergeCell ref="F9:F10"/>
    <mergeCell ref="G9:G10"/>
    <mergeCell ref="L9:M9"/>
    <mergeCell ref="B5:B6"/>
    <mergeCell ref="E5:E6"/>
    <mergeCell ref="F5:F6"/>
    <mergeCell ref="G5:G6"/>
    <mergeCell ref="B7:B8"/>
    <mergeCell ref="E7:E8"/>
    <mergeCell ref="F7:F8"/>
    <mergeCell ref="H7:I7"/>
    <mergeCell ref="L7:M7"/>
    <mergeCell ref="L8:M8"/>
    <mergeCell ref="B9:B10"/>
    <mergeCell ref="E9:E10"/>
    <mergeCell ref="B11:B12"/>
    <mergeCell ref="E11:E12"/>
    <mergeCell ref="F11:F12"/>
    <mergeCell ref="G11:G12"/>
    <mergeCell ref="L12:M1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8"/>
  <sheetViews>
    <sheetView workbookViewId="0">
      <selection activeCell="B2" sqref="B2:L8"/>
    </sheetView>
  </sheetViews>
  <sheetFormatPr defaultRowHeight="14.25" x14ac:dyDescent="0.15"/>
  <cols>
    <col min="1" max="1" width="9" style="4"/>
    <col min="2" max="2" width="4.625" style="4" customWidth="1"/>
    <col min="3" max="3" width="6.25" style="4" customWidth="1"/>
    <col min="4" max="4" width="12.5" style="4" customWidth="1"/>
    <col min="5" max="5" width="12.25" style="4" customWidth="1"/>
    <col min="6" max="6" width="11.25" style="4" customWidth="1"/>
    <col min="7" max="7" width="13" style="4" customWidth="1"/>
    <col min="8" max="9" width="8.875" style="4" customWidth="1"/>
    <col min="10" max="10" width="11.25" style="4" customWidth="1"/>
    <col min="11" max="11" width="6.25" style="4" customWidth="1"/>
    <col min="12" max="12" width="7.875" style="4" customWidth="1"/>
    <col min="13" max="16384" width="9" style="4"/>
  </cols>
  <sheetData>
    <row r="2" spans="2:12" ht="16.5" x14ac:dyDescent="0.15">
      <c r="B2" s="47" t="s">
        <v>197</v>
      </c>
      <c r="C2" s="51"/>
      <c r="D2" s="51"/>
      <c r="E2" s="51"/>
      <c r="F2" s="51"/>
      <c r="G2" s="51"/>
      <c r="H2" s="51"/>
      <c r="I2" s="51"/>
      <c r="J2" s="51"/>
      <c r="K2" s="51"/>
      <c r="L2" s="48"/>
    </row>
    <row r="3" spans="2:12" x14ac:dyDescent="0.15">
      <c r="B3" s="44" t="s">
        <v>180</v>
      </c>
      <c r="C3" s="44" t="s">
        <v>86</v>
      </c>
      <c r="D3" s="44" t="s">
        <v>107</v>
      </c>
      <c r="E3" s="44" t="s">
        <v>9</v>
      </c>
      <c r="F3" s="44" t="s">
        <v>10</v>
      </c>
      <c r="G3" s="52" t="s">
        <v>198</v>
      </c>
      <c r="H3" s="44" t="s">
        <v>88</v>
      </c>
      <c r="I3" s="44" t="s">
        <v>89</v>
      </c>
      <c r="J3" s="52" t="s">
        <v>199</v>
      </c>
      <c r="K3" s="44" t="s">
        <v>114</v>
      </c>
      <c r="L3" s="44" t="s">
        <v>6</v>
      </c>
    </row>
    <row r="4" spans="2:12" x14ac:dyDescent="0.15">
      <c r="B4" s="44"/>
      <c r="C4" s="44"/>
      <c r="D4" s="44"/>
      <c r="E4" s="44"/>
      <c r="F4" s="44"/>
      <c r="G4" s="53"/>
      <c r="H4" s="44"/>
      <c r="I4" s="44"/>
      <c r="J4" s="53"/>
      <c r="K4" s="44"/>
      <c r="L4" s="44"/>
    </row>
    <row r="5" spans="2:12" ht="16.5" x14ac:dyDescent="0.15">
      <c r="B5" s="44" t="s">
        <v>200</v>
      </c>
      <c r="C5" s="26" t="s">
        <v>201</v>
      </c>
      <c r="D5" s="26" t="s">
        <v>31</v>
      </c>
      <c r="E5" s="44" t="s">
        <v>39</v>
      </c>
      <c r="F5" s="44" t="s">
        <v>63</v>
      </c>
      <c r="G5" s="45" t="s">
        <v>23</v>
      </c>
      <c r="H5" s="26">
        <v>102</v>
      </c>
      <c r="I5" s="26">
        <v>99</v>
      </c>
      <c r="J5" s="26" t="s">
        <v>189</v>
      </c>
      <c r="K5" s="26">
        <f>(H5+I5)/2</f>
        <v>100.5</v>
      </c>
      <c r="L5" s="27">
        <v>100.5</v>
      </c>
    </row>
    <row r="6" spans="2:12" ht="16.5" x14ac:dyDescent="0.15">
      <c r="B6" s="44"/>
      <c r="C6" s="26" t="s">
        <v>202</v>
      </c>
      <c r="D6" s="26" t="s">
        <v>40</v>
      </c>
      <c r="E6" s="44"/>
      <c r="F6" s="44"/>
      <c r="G6" s="46"/>
      <c r="H6" s="26" t="s">
        <v>189</v>
      </c>
      <c r="I6" s="26">
        <v>91.3</v>
      </c>
      <c r="J6" s="28">
        <v>88.5</v>
      </c>
      <c r="K6" s="26">
        <f>(I6+J6)/2</f>
        <v>89.9</v>
      </c>
      <c r="L6" s="27">
        <v>89.9</v>
      </c>
    </row>
    <row r="7" spans="2:12" ht="16.5" x14ac:dyDescent="0.15">
      <c r="B7" s="44" t="s">
        <v>203</v>
      </c>
      <c r="C7" s="26" t="s">
        <v>204</v>
      </c>
      <c r="D7" s="26" t="s">
        <v>69</v>
      </c>
      <c r="E7" s="44" t="s">
        <v>185</v>
      </c>
      <c r="F7" s="44" t="s">
        <v>56</v>
      </c>
      <c r="G7" s="45" t="s">
        <v>189</v>
      </c>
      <c r="H7" s="47" t="s">
        <v>117</v>
      </c>
      <c r="I7" s="51"/>
      <c r="J7" s="48"/>
      <c r="K7" s="26" t="s">
        <v>189</v>
      </c>
      <c r="L7" s="27">
        <v>0</v>
      </c>
    </row>
    <row r="8" spans="2:12" ht="16.5" x14ac:dyDescent="0.15">
      <c r="B8" s="44"/>
      <c r="C8" s="26" t="s">
        <v>205</v>
      </c>
      <c r="D8" s="26" t="s">
        <v>66</v>
      </c>
      <c r="E8" s="44"/>
      <c r="F8" s="44"/>
      <c r="G8" s="46"/>
      <c r="H8" s="26">
        <v>104</v>
      </c>
      <c r="I8" s="26">
        <v>102.6</v>
      </c>
      <c r="J8" s="26" t="s">
        <v>189</v>
      </c>
      <c r="K8" s="26">
        <f>(H8+I8)/2</f>
        <v>103.3</v>
      </c>
      <c r="L8" s="27">
        <v>103.3</v>
      </c>
    </row>
  </sheetData>
  <mergeCells count="21">
    <mergeCell ref="B5:B6"/>
    <mergeCell ref="E5:E6"/>
    <mergeCell ref="F5:F6"/>
    <mergeCell ref="G5:G6"/>
    <mergeCell ref="B2:L2"/>
    <mergeCell ref="B3:B4"/>
    <mergeCell ref="C3:C4"/>
    <mergeCell ref="D3:D4"/>
    <mergeCell ref="E3:E4"/>
    <mergeCell ref="K3:K4"/>
    <mergeCell ref="F3:F4"/>
    <mergeCell ref="G3:G4"/>
    <mergeCell ref="H3:H4"/>
    <mergeCell ref="I3:I4"/>
    <mergeCell ref="J3:J4"/>
    <mergeCell ref="L3:L4"/>
    <mergeCell ref="B7:B8"/>
    <mergeCell ref="E7:E8"/>
    <mergeCell ref="F7:F8"/>
    <mergeCell ref="G7:G8"/>
    <mergeCell ref="H7:J7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5"/>
  <sheetViews>
    <sheetView workbookViewId="0">
      <selection activeCell="I41" sqref="I41"/>
    </sheetView>
  </sheetViews>
  <sheetFormatPr defaultRowHeight="14.25" x14ac:dyDescent="0.15"/>
  <cols>
    <col min="1" max="1" width="9" style="4"/>
    <col min="2" max="2" width="5.875" style="4" customWidth="1"/>
    <col min="3" max="3" width="11.625" style="4" customWidth="1"/>
    <col min="4" max="4" width="27.125" style="4" customWidth="1"/>
    <col min="5" max="5" width="9.75" style="4" customWidth="1"/>
    <col min="6" max="6" width="10" style="4" customWidth="1"/>
    <col min="7" max="7" width="9.5" style="4" customWidth="1"/>
    <col min="8" max="8" width="8.5" style="4" customWidth="1"/>
    <col min="9" max="12" width="8.25" style="4" customWidth="1"/>
    <col min="13" max="13" width="6.625" style="4" customWidth="1"/>
    <col min="14" max="14" width="7.375" style="4" customWidth="1"/>
    <col min="15" max="16384" width="9" style="4"/>
  </cols>
  <sheetData>
    <row r="2" spans="2:14" x14ac:dyDescent="0.15">
      <c r="B2" s="34" t="s">
        <v>206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 x14ac:dyDescent="0.15">
      <c r="B3" s="12" t="s">
        <v>86</v>
      </c>
      <c r="C3" s="12" t="s">
        <v>85</v>
      </c>
      <c r="D3" s="12" t="s">
        <v>87</v>
      </c>
      <c r="E3" s="12" t="s">
        <v>9</v>
      </c>
      <c r="F3" s="12" t="s">
        <v>10</v>
      </c>
      <c r="G3" s="12" t="s">
        <v>207</v>
      </c>
      <c r="H3" s="12" t="s">
        <v>208</v>
      </c>
      <c r="I3" s="12" t="s">
        <v>88</v>
      </c>
      <c r="J3" s="12" t="s">
        <v>89</v>
      </c>
      <c r="K3" s="12" t="s">
        <v>209</v>
      </c>
      <c r="L3" s="12" t="s">
        <v>210</v>
      </c>
      <c r="M3" s="12" t="s">
        <v>114</v>
      </c>
      <c r="N3" s="12" t="s">
        <v>6</v>
      </c>
    </row>
    <row r="4" spans="2:14" x14ac:dyDescent="0.15">
      <c r="B4" s="12" t="s">
        <v>211</v>
      </c>
      <c r="C4" s="12" t="s">
        <v>31</v>
      </c>
      <c r="D4" s="12" t="s">
        <v>212</v>
      </c>
      <c r="E4" s="34" t="s">
        <v>56</v>
      </c>
      <c r="F4" s="34" t="s">
        <v>63</v>
      </c>
      <c r="G4" s="34">
        <v>123568024</v>
      </c>
      <c r="H4" s="34" t="s">
        <v>23</v>
      </c>
      <c r="I4" s="12">
        <v>93.4</v>
      </c>
      <c r="J4" s="12">
        <v>92.5</v>
      </c>
      <c r="K4" s="12">
        <v>92.7</v>
      </c>
      <c r="L4" s="12">
        <v>91.3</v>
      </c>
      <c r="M4" s="12">
        <f>AVERAGE(I4:L4)</f>
        <v>92.475000000000009</v>
      </c>
      <c r="N4" s="29">
        <v>92.5</v>
      </c>
    </row>
    <row r="5" spans="2:14" x14ac:dyDescent="0.15">
      <c r="B5" s="12" t="s">
        <v>213</v>
      </c>
      <c r="C5" s="12" t="s">
        <v>66</v>
      </c>
      <c r="D5" s="12" t="s">
        <v>214</v>
      </c>
      <c r="E5" s="34"/>
      <c r="F5" s="34"/>
      <c r="G5" s="34"/>
      <c r="H5" s="34"/>
      <c r="I5" s="12">
        <v>92</v>
      </c>
      <c r="J5" s="12">
        <v>90.8</v>
      </c>
      <c r="K5" s="12">
        <v>93</v>
      </c>
      <c r="L5" s="12">
        <v>91.2</v>
      </c>
      <c r="M5" s="12">
        <f>AVERAGE(I5:L5)</f>
        <v>91.75</v>
      </c>
      <c r="N5" s="29">
        <v>91.8</v>
      </c>
    </row>
  </sheetData>
  <mergeCells count="5">
    <mergeCell ref="B2:N2"/>
    <mergeCell ref="E4:E5"/>
    <mergeCell ref="F4:F5"/>
    <mergeCell ref="G4:G5"/>
    <mergeCell ref="H4:H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7"/>
  <sheetViews>
    <sheetView workbookViewId="0">
      <selection activeCell="F32" sqref="F32"/>
    </sheetView>
  </sheetViews>
  <sheetFormatPr defaultRowHeight="14.25" x14ac:dyDescent="0.15"/>
  <cols>
    <col min="1" max="1" width="4.75" style="4" customWidth="1"/>
    <col min="2" max="2" width="6.25" style="4" customWidth="1"/>
    <col min="3" max="3" width="15" style="4" customWidth="1"/>
    <col min="4" max="4" width="7.125" style="4" bestFit="1" customWidth="1"/>
    <col min="5" max="5" width="2.5" style="4" customWidth="1"/>
    <col min="6" max="6" width="4.75" style="4" customWidth="1"/>
    <col min="7" max="7" width="6.25" style="4" customWidth="1"/>
    <col min="8" max="8" width="15" style="4" customWidth="1"/>
    <col min="9" max="9" width="7.125" style="4" customWidth="1"/>
    <col min="10" max="10" width="2.5" style="4" customWidth="1"/>
    <col min="11" max="11" width="4.75" style="4" customWidth="1"/>
    <col min="12" max="12" width="6.25" style="4" customWidth="1"/>
    <col min="13" max="13" width="15" style="4" customWidth="1"/>
    <col min="14" max="14" width="7.125" style="4" customWidth="1"/>
    <col min="15" max="15" width="2.5" style="4" customWidth="1"/>
    <col min="16" max="16" width="6.375" style="4" customWidth="1"/>
    <col min="17" max="17" width="9.125" style="4" customWidth="1"/>
    <col min="18" max="18" width="15" style="4" customWidth="1"/>
    <col min="19" max="19" width="9.125" style="4" customWidth="1"/>
    <col min="20" max="20" width="2.5" style="4" customWidth="1"/>
    <col min="21" max="22" width="9" style="4"/>
    <col min="23" max="23" width="15" style="4" customWidth="1"/>
    <col min="24" max="24" width="9" style="4"/>
    <col min="25" max="25" width="9" style="4" customWidth="1"/>
    <col min="26" max="16384" width="9" style="4"/>
  </cols>
  <sheetData>
    <row r="1" spans="1:24" ht="16.5" x14ac:dyDescent="0.15">
      <c r="A1" s="40" t="s">
        <v>126</v>
      </c>
      <c r="B1" s="40"/>
      <c r="C1" s="40"/>
      <c r="D1" s="40"/>
      <c r="E1" s="30"/>
      <c r="F1" s="40" t="s">
        <v>168</v>
      </c>
      <c r="G1" s="40"/>
      <c r="H1" s="40"/>
      <c r="I1" s="40"/>
      <c r="J1" s="30"/>
      <c r="K1" s="40" t="s">
        <v>174</v>
      </c>
      <c r="L1" s="40"/>
      <c r="M1" s="40"/>
      <c r="N1" s="40"/>
      <c r="O1" s="30"/>
      <c r="P1" s="54" t="s">
        <v>127</v>
      </c>
      <c r="Q1" s="55"/>
      <c r="R1" s="55"/>
      <c r="S1" s="56"/>
      <c r="U1" s="54" t="s">
        <v>175</v>
      </c>
      <c r="V1" s="55"/>
      <c r="W1" s="55"/>
      <c r="X1" s="56"/>
    </row>
    <row r="2" spans="1:24" ht="16.5" x14ac:dyDescent="0.15">
      <c r="A2" s="31" t="s">
        <v>128</v>
      </c>
      <c r="B2" s="31" t="s">
        <v>129</v>
      </c>
      <c r="C2" s="31" t="s">
        <v>130</v>
      </c>
      <c r="D2" s="31" t="s">
        <v>131</v>
      </c>
      <c r="E2" s="30"/>
      <c r="F2" s="31" t="s">
        <v>128</v>
      </c>
      <c r="G2" s="31" t="s">
        <v>129</v>
      </c>
      <c r="H2" s="31" t="s">
        <v>130</v>
      </c>
      <c r="I2" s="31" t="s">
        <v>131</v>
      </c>
      <c r="J2" s="30"/>
      <c r="K2" s="31" t="s">
        <v>128</v>
      </c>
      <c r="L2" s="31" t="s">
        <v>129</v>
      </c>
      <c r="M2" s="31" t="s">
        <v>130</v>
      </c>
      <c r="N2" s="31" t="s">
        <v>131</v>
      </c>
      <c r="O2" s="30"/>
      <c r="P2" s="31" t="s">
        <v>128</v>
      </c>
      <c r="Q2" s="31" t="s">
        <v>129</v>
      </c>
      <c r="R2" s="31" t="s">
        <v>130</v>
      </c>
      <c r="S2" s="31" t="s">
        <v>132</v>
      </c>
      <c r="U2" s="31" t="s">
        <v>128</v>
      </c>
      <c r="V2" s="31" t="s">
        <v>129</v>
      </c>
      <c r="W2" s="31" t="s">
        <v>130</v>
      </c>
      <c r="X2" s="31" t="s">
        <v>132</v>
      </c>
    </row>
    <row r="3" spans="1:24" ht="16.5" x14ac:dyDescent="0.15">
      <c r="A3" s="31">
        <v>1</v>
      </c>
      <c r="B3" s="31" t="s">
        <v>133</v>
      </c>
      <c r="C3" s="31" t="s">
        <v>134</v>
      </c>
      <c r="D3" s="31">
        <v>93.6</v>
      </c>
      <c r="E3" s="30"/>
      <c r="F3" s="31">
        <v>1</v>
      </c>
      <c r="G3" s="31" t="s">
        <v>137</v>
      </c>
      <c r="H3" s="31" t="s">
        <v>138</v>
      </c>
      <c r="I3" s="31">
        <v>185.8</v>
      </c>
      <c r="J3" s="30"/>
      <c r="K3" s="31">
        <v>1</v>
      </c>
      <c r="L3" s="31" t="s">
        <v>133</v>
      </c>
      <c r="M3" s="31" t="s">
        <v>134</v>
      </c>
      <c r="N3" s="31">
        <v>274.39999999999998</v>
      </c>
      <c r="O3" s="30"/>
      <c r="P3" s="31">
        <v>1</v>
      </c>
      <c r="Q3" s="31" t="s">
        <v>135</v>
      </c>
      <c r="R3" s="31" t="s">
        <v>136</v>
      </c>
      <c r="S3" s="31">
        <v>96.3</v>
      </c>
      <c r="U3" s="31">
        <v>1</v>
      </c>
      <c r="V3" s="31" t="s">
        <v>145</v>
      </c>
      <c r="W3" s="31" t="s">
        <v>146</v>
      </c>
      <c r="X3" s="31">
        <v>92.5</v>
      </c>
    </row>
    <row r="4" spans="1:24" ht="16.5" x14ac:dyDescent="0.15">
      <c r="A4" s="31">
        <v>2</v>
      </c>
      <c r="B4" s="31" t="s">
        <v>137</v>
      </c>
      <c r="C4" s="31" t="s">
        <v>138</v>
      </c>
      <c r="D4" s="31">
        <v>89.5</v>
      </c>
      <c r="E4" s="30"/>
      <c r="F4" s="31">
        <v>2</v>
      </c>
      <c r="G4" s="31" t="s">
        <v>133</v>
      </c>
      <c r="H4" s="31" t="s">
        <v>134</v>
      </c>
      <c r="I4" s="31">
        <v>184.6</v>
      </c>
      <c r="J4" s="30"/>
      <c r="K4" s="31">
        <v>2</v>
      </c>
      <c r="L4" s="31" t="s">
        <v>137</v>
      </c>
      <c r="M4" s="31" t="s">
        <v>138</v>
      </c>
      <c r="N4" s="31">
        <v>270.60000000000002</v>
      </c>
      <c r="O4" s="30"/>
      <c r="P4" s="31">
        <v>2</v>
      </c>
      <c r="Q4" s="31" t="s">
        <v>133</v>
      </c>
      <c r="R4" s="31" t="s">
        <v>134</v>
      </c>
      <c r="S4" s="31">
        <v>93.6</v>
      </c>
      <c r="U4" s="31">
        <v>2</v>
      </c>
      <c r="V4" s="31" t="s">
        <v>139</v>
      </c>
      <c r="W4" s="31" t="s">
        <v>140</v>
      </c>
      <c r="X4" s="31">
        <v>91.3</v>
      </c>
    </row>
    <row r="5" spans="1:24" ht="16.5" x14ac:dyDescent="0.15">
      <c r="A5" s="31">
        <v>3</v>
      </c>
      <c r="B5" s="31" t="s">
        <v>139</v>
      </c>
      <c r="C5" s="31" t="s">
        <v>140</v>
      </c>
      <c r="D5" s="31">
        <v>88.5</v>
      </c>
      <c r="E5" s="30"/>
      <c r="F5" s="31">
        <v>3</v>
      </c>
      <c r="G5" s="31" t="s">
        <v>139</v>
      </c>
      <c r="H5" s="31" t="s">
        <v>140</v>
      </c>
      <c r="I5" s="31">
        <v>165.8</v>
      </c>
      <c r="J5" s="30"/>
      <c r="K5" s="31">
        <v>3</v>
      </c>
      <c r="L5" s="31" t="s">
        <v>139</v>
      </c>
      <c r="M5" s="31" t="s">
        <v>140</v>
      </c>
      <c r="N5" s="31">
        <v>257.10000000000002</v>
      </c>
      <c r="O5" s="30"/>
      <c r="P5" s="31">
        <v>3</v>
      </c>
      <c r="Q5" s="31" t="s">
        <v>141</v>
      </c>
      <c r="R5" s="31" t="s">
        <v>142</v>
      </c>
      <c r="S5" s="31">
        <v>92.2</v>
      </c>
      <c r="U5" s="31">
        <v>3</v>
      </c>
      <c r="V5" s="31" t="s">
        <v>148</v>
      </c>
      <c r="W5" s="31" t="s">
        <v>149</v>
      </c>
      <c r="X5" s="31">
        <v>90.8</v>
      </c>
    </row>
    <row r="6" spans="1:24" ht="16.5" x14ac:dyDescent="0.15">
      <c r="A6" s="31">
        <v>4</v>
      </c>
      <c r="B6" s="31" t="s">
        <v>143</v>
      </c>
      <c r="C6" s="31" t="s">
        <v>144</v>
      </c>
      <c r="D6" s="31">
        <v>82</v>
      </c>
      <c r="E6" s="30"/>
      <c r="F6" s="31">
        <v>4</v>
      </c>
      <c r="G6" s="31" t="s">
        <v>143</v>
      </c>
      <c r="H6" s="31" t="s">
        <v>144</v>
      </c>
      <c r="I6" s="31">
        <v>164.5</v>
      </c>
      <c r="J6" s="30"/>
      <c r="K6" s="31">
        <v>4</v>
      </c>
      <c r="L6" s="31" t="s">
        <v>143</v>
      </c>
      <c r="M6" s="31" t="s">
        <v>144</v>
      </c>
      <c r="N6" s="31">
        <v>254.8</v>
      </c>
      <c r="O6" s="30"/>
      <c r="P6" s="31">
        <v>4</v>
      </c>
      <c r="Q6" s="31" t="s">
        <v>145</v>
      </c>
      <c r="R6" s="31" t="s">
        <v>146</v>
      </c>
      <c r="S6" s="31">
        <v>92</v>
      </c>
      <c r="U6" s="31">
        <v>4</v>
      </c>
      <c r="V6" s="31" t="s">
        <v>143</v>
      </c>
      <c r="W6" s="31" t="s">
        <v>144</v>
      </c>
      <c r="X6" s="31">
        <v>90.3</v>
      </c>
    </row>
    <row r="7" spans="1:24" ht="16.5" x14ac:dyDescent="0.15">
      <c r="A7" s="40" t="s">
        <v>147</v>
      </c>
      <c r="B7" s="40"/>
      <c r="C7" s="40"/>
      <c r="D7" s="40"/>
      <c r="E7" s="30"/>
      <c r="F7" s="40" t="s">
        <v>170</v>
      </c>
      <c r="G7" s="40"/>
      <c r="H7" s="40"/>
      <c r="I7" s="40"/>
      <c r="J7" s="30"/>
      <c r="K7" s="40" t="s">
        <v>176</v>
      </c>
      <c r="L7" s="40"/>
      <c r="M7" s="40"/>
      <c r="N7" s="40"/>
      <c r="O7" s="30"/>
      <c r="P7" s="31">
        <v>5</v>
      </c>
      <c r="Q7" s="31" t="s">
        <v>148</v>
      </c>
      <c r="R7" s="31" t="s">
        <v>149</v>
      </c>
      <c r="S7" s="31">
        <v>90</v>
      </c>
      <c r="U7" s="31">
        <v>5</v>
      </c>
      <c r="V7" s="31" t="s">
        <v>133</v>
      </c>
      <c r="W7" s="31" t="s">
        <v>134</v>
      </c>
      <c r="X7" s="31">
        <v>89.8</v>
      </c>
    </row>
    <row r="8" spans="1:24" ht="16.5" x14ac:dyDescent="0.15">
      <c r="A8" s="31" t="s">
        <v>128</v>
      </c>
      <c r="B8" s="31" t="s">
        <v>129</v>
      </c>
      <c r="C8" s="31" t="s">
        <v>130</v>
      </c>
      <c r="D8" s="31" t="s">
        <v>131</v>
      </c>
      <c r="E8" s="30"/>
      <c r="F8" s="31" t="s">
        <v>128</v>
      </c>
      <c r="G8" s="31" t="s">
        <v>129</v>
      </c>
      <c r="H8" s="31" t="s">
        <v>130</v>
      </c>
      <c r="I8" s="31" t="s">
        <v>131</v>
      </c>
      <c r="J8" s="30"/>
      <c r="K8" s="31" t="s">
        <v>128</v>
      </c>
      <c r="L8" s="31" t="s">
        <v>129</v>
      </c>
      <c r="M8" s="31" t="s">
        <v>130</v>
      </c>
      <c r="N8" s="31" t="s">
        <v>131</v>
      </c>
      <c r="O8" s="30"/>
      <c r="P8" s="31">
        <v>6</v>
      </c>
      <c r="Q8" s="31" t="s">
        <v>137</v>
      </c>
      <c r="R8" s="31" t="s">
        <v>138</v>
      </c>
      <c r="S8" s="31">
        <v>89.5</v>
      </c>
      <c r="U8" s="31">
        <v>5</v>
      </c>
      <c r="V8" s="31" t="s">
        <v>135</v>
      </c>
      <c r="W8" s="31" t="s">
        <v>136</v>
      </c>
      <c r="X8" s="31">
        <v>89.8</v>
      </c>
    </row>
    <row r="9" spans="1:24" ht="16.5" x14ac:dyDescent="0.15">
      <c r="A9" s="31">
        <v>1</v>
      </c>
      <c r="B9" s="31" t="s">
        <v>148</v>
      </c>
      <c r="C9" s="31" t="s">
        <v>149</v>
      </c>
      <c r="D9" s="31">
        <v>90</v>
      </c>
      <c r="E9" s="30"/>
      <c r="F9" s="31">
        <v>1</v>
      </c>
      <c r="G9" s="31" t="s">
        <v>152</v>
      </c>
      <c r="H9" s="31" t="s">
        <v>153</v>
      </c>
      <c r="I9" s="31">
        <v>177.8</v>
      </c>
      <c r="J9" s="30"/>
      <c r="K9" s="31">
        <v>1</v>
      </c>
      <c r="L9" s="31" t="s">
        <v>148</v>
      </c>
      <c r="M9" s="31" t="s">
        <v>149</v>
      </c>
      <c r="N9" s="31">
        <v>267.3</v>
      </c>
      <c r="O9" s="30"/>
      <c r="P9" s="31">
        <v>7</v>
      </c>
      <c r="Q9" s="31" t="s">
        <v>150</v>
      </c>
      <c r="R9" s="31" t="s">
        <v>151</v>
      </c>
      <c r="S9" s="31">
        <v>88.8</v>
      </c>
      <c r="U9" s="31">
        <v>7</v>
      </c>
      <c r="V9" s="31" t="s">
        <v>158</v>
      </c>
      <c r="W9" s="31" t="s">
        <v>159</v>
      </c>
      <c r="X9" s="31">
        <v>87.7</v>
      </c>
    </row>
    <row r="10" spans="1:24" ht="16.5" x14ac:dyDescent="0.15">
      <c r="A10" s="31">
        <v>2</v>
      </c>
      <c r="B10" s="31" t="s">
        <v>152</v>
      </c>
      <c r="C10" s="31" t="s">
        <v>153</v>
      </c>
      <c r="D10" s="31">
        <v>87.7</v>
      </c>
      <c r="E10" s="30"/>
      <c r="F10" s="31">
        <v>2</v>
      </c>
      <c r="G10" s="31" t="s">
        <v>148</v>
      </c>
      <c r="H10" s="31" t="s">
        <v>149</v>
      </c>
      <c r="I10" s="31">
        <v>176.5</v>
      </c>
      <c r="J10" s="30"/>
      <c r="K10" s="31">
        <v>2</v>
      </c>
      <c r="L10" s="31" t="s">
        <v>152</v>
      </c>
      <c r="M10" s="31" t="s">
        <v>153</v>
      </c>
      <c r="N10" s="31">
        <v>263.8</v>
      </c>
      <c r="O10" s="30"/>
      <c r="P10" s="31">
        <v>8</v>
      </c>
      <c r="Q10" s="31" t="s">
        <v>139</v>
      </c>
      <c r="R10" s="31" t="s">
        <v>140</v>
      </c>
      <c r="S10" s="31">
        <v>88.5</v>
      </c>
      <c r="U10" s="31">
        <v>8</v>
      </c>
      <c r="V10" s="31" t="s">
        <v>152</v>
      </c>
      <c r="W10" s="31" t="s">
        <v>153</v>
      </c>
      <c r="X10" s="31">
        <v>86</v>
      </c>
    </row>
    <row r="11" spans="1:24" ht="16.5" x14ac:dyDescent="0.15">
      <c r="A11" s="31">
        <v>3</v>
      </c>
      <c r="B11" s="31" t="s">
        <v>154</v>
      </c>
      <c r="C11" s="31" t="s">
        <v>155</v>
      </c>
      <c r="D11" s="31">
        <v>80.5</v>
      </c>
      <c r="E11" s="30"/>
      <c r="F11" s="31">
        <v>3</v>
      </c>
      <c r="G11" s="31" t="s">
        <v>154</v>
      </c>
      <c r="H11" s="31" t="s">
        <v>155</v>
      </c>
      <c r="I11" s="31">
        <v>159.80000000000001</v>
      </c>
      <c r="J11" s="30"/>
      <c r="K11" s="31">
        <v>3</v>
      </c>
      <c r="L11" s="31" t="s">
        <v>154</v>
      </c>
      <c r="M11" s="31" t="s">
        <v>155</v>
      </c>
      <c r="N11" s="31">
        <v>159.80000000000001</v>
      </c>
      <c r="O11" s="30"/>
      <c r="P11" s="31">
        <v>9</v>
      </c>
      <c r="Q11" s="31" t="s">
        <v>152</v>
      </c>
      <c r="R11" s="31" t="s">
        <v>153</v>
      </c>
      <c r="S11" s="31">
        <v>87.7</v>
      </c>
      <c r="U11" s="31">
        <v>9</v>
      </c>
      <c r="V11" s="31" t="s">
        <v>137</v>
      </c>
      <c r="W11" s="31" t="s">
        <v>138</v>
      </c>
      <c r="X11" s="31">
        <v>84.8</v>
      </c>
    </row>
    <row r="12" spans="1:24" ht="16.5" x14ac:dyDescent="0.15">
      <c r="A12" s="31">
        <v>4</v>
      </c>
      <c r="B12" s="31" t="s">
        <v>156</v>
      </c>
      <c r="C12" s="31" t="s">
        <v>157</v>
      </c>
      <c r="D12" s="31">
        <v>0</v>
      </c>
      <c r="E12" s="30"/>
      <c r="F12" s="31">
        <v>4</v>
      </c>
      <c r="G12" s="31" t="s">
        <v>156</v>
      </c>
      <c r="H12" s="31" t="s">
        <v>157</v>
      </c>
      <c r="I12" s="31">
        <v>0</v>
      </c>
      <c r="J12" s="30"/>
      <c r="K12" s="31">
        <v>4</v>
      </c>
      <c r="L12" s="31" t="s">
        <v>156</v>
      </c>
      <c r="M12" s="31" t="s">
        <v>157</v>
      </c>
      <c r="N12" s="31">
        <v>0</v>
      </c>
      <c r="O12" s="30"/>
      <c r="P12" s="31">
        <v>10</v>
      </c>
      <c r="Q12" s="31" t="s">
        <v>158</v>
      </c>
      <c r="R12" s="31" t="s">
        <v>159</v>
      </c>
      <c r="S12" s="31">
        <v>85.2</v>
      </c>
      <c r="U12" s="31">
        <v>10</v>
      </c>
      <c r="V12" s="31" t="s">
        <v>161</v>
      </c>
      <c r="W12" s="31" t="s">
        <v>162</v>
      </c>
      <c r="X12" s="31">
        <v>83.2</v>
      </c>
    </row>
    <row r="13" spans="1:24" ht="16.5" x14ac:dyDescent="0.15">
      <c r="A13" s="40" t="s">
        <v>160</v>
      </c>
      <c r="B13" s="40"/>
      <c r="C13" s="40"/>
      <c r="D13" s="40"/>
      <c r="E13" s="30"/>
      <c r="F13" s="40" t="s">
        <v>171</v>
      </c>
      <c r="G13" s="40"/>
      <c r="H13" s="40"/>
      <c r="I13" s="40"/>
      <c r="J13" s="30"/>
      <c r="K13" s="40" t="s">
        <v>177</v>
      </c>
      <c r="L13" s="40"/>
      <c r="M13" s="40"/>
      <c r="N13" s="40"/>
      <c r="O13" s="30"/>
      <c r="P13" s="31">
        <v>11</v>
      </c>
      <c r="Q13" s="31" t="s">
        <v>161</v>
      </c>
      <c r="R13" s="31" t="s">
        <v>162</v>
      </c>
      <c r="S13" s="31">
        <v>84.3</v>
      </c>
      <c r="U13" s="31">
        <v>11</v>
      </c>
      <c r="V13" s="31" t="s">
        <v>150</v>
      </c>
      <c r="W13" s="31" t="s">
        <v>151</v>
      </c>
      <c r="X13" s="31">
        <v>82.8</v>
      </c>
    </row>
    <row r="14" spans="1:24" ht="16.5" x14ac:dyDescent="0.15">
      <c r="A14" s="31" t="s">
        <v>128</v>
      </c>
      <c r="B14" s="31" t="s">
        <v>129</v>
      </c>
      <c r="C14" s="31" t="s">
        <v>130</v>
      </c>
      <c r="D14" s="31" t="s">
        <v>131</v>
      </c>
      <c r="E14" s="30"/>
      <c r="F14" s="31" t="s">
        <v>128</v>
      </c>
      <c r="G14" s="31" t="s">
        <v>129</v>
      </c>
      <c r="H14" s="31" t="s">
        <v>130</v>
      </c>
      <c r="I14" s="31" t="s">
        <v>131</v>
      </c>
      <c r="J14" s="30"/>
      <c r="K14" s="31" t="s">
        <v>128</v>
      </c>
      <c r="L14" s="31" t="s">
        <v>129</v>
      </c>
      <c r="M14" s="31" t="s">
        <v>130</v>
      </c>
      <c r="N14" s="31" t="s">
        <v>131</v>
      </c>
      <c r="O14" s="30"/>
      <c r="P14" s="31">
        <v>12</v>
      </c>
      <c r="Q14" s="31" t="s">
        <v>143</v>
      </c>
      <c r="R14" s="31" t="s">
        <v>144</v>
      </c>
      <c r="S14" s="31">
        <v>82</v>
      </c>
      <c r="U14" s="31">
        <v>12</v>
      </c>
      <c r="V14" s="31" t="s">
        <v>156</v>
      </c>
      <c r="W14" s="31" t="s">
        <v>157</v>
      </c>
      <c r="X14" s="31">
        <v>0</v>
      </c>
    </row>
    <row r="15" spans="1:24" ht="16.5" x14ac:dyDescent="0.15">
      <c r="A15" s="31">
        <v>1</v>
      </c>
      <c r="B15" s="31" t="s">
        <v>141</v>
      </c>
      <c r="C15" s="31" t="s">
        <v>142</v>
      </c>
      <c r="D15" s="31">
        <v>92.2</v>
      </c>
      <c r="E15" s="30"/>
      <c r="F15" s="31">
        <v>1</v>
      </c>
      <c r="G15" s="31" t="s">
        <v>141</v>
      </c>
      <c r="H15" s="31" t="s">
        <v>142</v>
      </c>
      <c r="I15" s="31">
        <v>181.6</v>
      </c>
      <c r="J15" s="30"/>
      <c r="K15" s="31">
        <v>1</v>
      </c>
      <c r="L15" s="31" t="s">
        <v>158</v>
      </c>
      <c r="M15" s="31" t="s">
        <v>159</v>
      </c>
      <c r="N15" s="31">
        <v>263.7</v>
      </c>
      <c r="O15" s="30"/>
      <c r="P15" s="31">
        <v>13</v>
      </c>
      <c r="Q15" s="31" t="s">
        <v>163</v>
      </c>
      <c r="R15" s="31" t="s">
        <v>164</v>
      </c>
      <c r="S15" s="31">
        <v>81.099999999999994</v>
      </c>
      <c r="U15" s="31">
        <v>12</v>
      </c>
      <c r="V15" s="31" t="s">
        <v>154</v>
      </c>
      <c r="W15" s="31" t="s">
        <v>155</v>
      </c>
      <c r="X15" s="31">
        <v>0</v>
      </c>
    </row>
    <row r="16" spans="1:24" ht="16.5" x14ac:dyDescent="0.15">
      <c r="A16" s="31">
        <v>2</v>
      </c>
      <c r="B16" s="31" t="s">
        <v>158</v>
      </c>
      <c r="C16" s="31" t="s">
        <v>159</v>
      </c>
      <c r="D16" s="31">
        <v>85.2</v>
      </c>
      <c r="E16" s="30"/>
      <c r="F16" s="31">
        <v>2</v>
      </c>
      <c r="G16" s="31" t="s">
        <v>158</v>
      </c>
      <c r="H16" s="31" t="s">
        <v>159</v>
      </c>
      <c r="I16" s="31">
        <v>176</v>
      </c>
      <c r="J16" s="30"/>
      <c r="K16" s="31">
        <v>2</v>
      </c>
      <c r="L16" s="31" t="s">
        <v>141</v>
      </c>
      <c r="M16" s="31" t="s">
        <v>142</v>
      </c>
      <c r="N16" s="31">
        <v>181.6</v>
      </c>
      <c r="O16" s="30"/>
      <c r="P16" s="31">
        <v>14</v>
      </c>
      <c r="Q16" s="31" t="s">
        <v>154</v>
      </c>
      <c r="R16" s="31" t="s">
        <v>155</v>
      </c>
      <c r="S16" s="31">
        <v>80.5</v>
      </c>
      <c r="U16" s="31">
        <v>12</v>
      </c>
      <c r="V16" s="31" t="s">
        <v>141</v>
      </c>
      <c r="W16" s="31" t="s">
        <v>142</v>
      </c>
      <c r="X16" s="31">
        <v>0</v>
      </c>
    </row>
    <row r="17" spans="1:24" ht="16.5" x14ac:dyDescent="0.15">
      <c r="A17" s="31">
        <v>3</v>
      </c>
      <c r="B17" s="31" t="s">
        <v>161</v>
      </c>
      <c r="C17" s="31" t="s">
        <v>162</v>
      </c>
      <c r="D17" s="31">
        <v>84.3</v>
      </c>
      <c r="E17" s="30"/>
      <c r="F17" s="31">
        <v>3</v>
      </c>
      <c r="G17" s="31" t="s">
        <v>161</v>
      </c>
      <c r="H17" s="31" t="s">
        <v>162</v>
      </c>
      <c r="I17" s="31">
        <v>84.3</v>
      </c>
      <c r="J17" s="30"/>
      <c r="K17" s="31">
        <v>3</v>
      </c>
      <c r="L17" s="31" t="s">
        <v>161</v>
      </c>
      <c r="M17" s="31" t="s">
        <v>162</v>
      </c>
      <c r="N17" s="31">
        <v>167.5</v>
      </c>
      <c r="O17" s="30"/>
      <c r="P17" s="31">
        <v>15</v>
      </c>
      <c r="Q17" s="31" t="s">
        <v>165</v>
      </c>
      <c r="R17" s="31" t="s">
        <v>166</v>
      </c>
      <c r="S17" s="31">
        <v>74.3</v>
      </c>
      <c r="U17" s="31">
        <v>12</v>
      </c>
      <c r="V17" s="31" t="s">
        <v>165</v>
      </c>
      <c r="W17" s="31" t="s">
        <v>166</v>
      </c>
      <c r="X17" s="31">
        <v>0</v>
      </c>
    </row>
    <row r="18" spans="1:24" ht="16.5" x14ac:dyDescent="0.15">
      <c r="A18" s="31">
        <v>4</v>
      </c>
      <c r="B18" s="31" t="s">
        <v>165</v>
      </c>
      <c r="C18" s="31" t="s">
        <v>166</v>
      </c>
      <c r="D18" s="31">
        <v>74.3</v>
      </c>
      <c r="E18" s="30"/>
      <c r="F18" s="31">
        <v>4</v>
      </c>
      <c r="G18" s="31" t="s">
        <v>165</v>
      </c>
      <c r="H18" s="31" t="s">
        <v>166</v>
      </c>
      <c r="I18" s="31">
        <v>74.3</v>
      </c>
      <c r="J18" s="30"/>
      <c r="K18" s="31">
        <v>4</v>
      </c>
      <c r="L18" s="31" t="s">
        <v>165</v>
      </c>
      <c r="M18" s="31" t="s">
        <v>166</v>
      </c>
      <c r="N18" s="31">
        <v>74.3</v>
      </c>
      <c r="O18" s="30"/>
      <c r="P18" s="31">
        <v>16</v>
      </c>
      <c r="Q18" s="31" t="s">
        <v>156</v>
      </c>
      <c r="R18" s="31" t="s">
        <v>157</v>
      </c>
      <c r="S18" s="31">
        <v>0</v>
      </c>
      <c r="U18" s="31">
        <v>12</v>
      </c>
      <c r="V18" s="31" t="s">
        <v>163</v>
      </c>
      <c r="W18" s="31" t="s">
        <v>164</v>
      </c>
      <c r="X18" s="31">
        <v>0</v>
      </c>
    </row>
    <row r="19" spans="1:24" ht="16.5" x14ac:dyDescent="0.15">
      <c r="A19" s="40" t="s">
        <v>167</v>
      </c>
      <c r="B19" s="40"/>
      <c r="C19" s="40"/>
      <c r="D19" s="40"/>
      <c r="E19" s="30"/>
      <c r="F19" s="40" t="s">
        <v>173</v>
      </c>
      <c r="G19" s="40"/>
      <c r="H19" s="40"/>
      <c r="I19" s="40"/>
      <c r="J19" s="30"/>
      <c r="K19" s="40" t="s">
        <v>178</v>
      </c>
      <c r="L19" s="40"/>
      <c r="M19" s="40"/>
      <c r="N19" s="40"/>
      <c r="O19" s="30"/>
    </row>
    <row r="20" spans="1:24" ht="16.5" x14ac:dyDescent="0.15">
      <c r="A20" s="31" t="s">
        <v>128</v>
      </c>
      <c r="B20" s="31" t="s">
        <v>129</v>
      </c>
      <c r="C20" s="31" t="s">
        <v>130</v>
      </c>
      <c r="D20" s="31" t="s">
        <v>131</v>
      </c>
      <c r="E20" s="30"/>
      <c r="F20" s="31" t="s">
        <v>128</v>
      </c>
      <c r="G20" s="31" t="s">
        <v>129</v>
      </c>
      <c r="H20" s="31" t="s">
        <v>130</v>
      </c>
      <c r="I20" s="31" t="s">
        <v>131</v>
      </c>
      <c r="J20" s="30"/>
      <c r="K20" s="31" t="s">
        <v>128</v>
      </c>
      <c r="L20" s="31" t="s">
        <v>129</v>
      </c>
      <c r="M20" s="31" t="s">
        <v>130</v>
      </c>
      <c r="N20" s="31" t="s">
        <v>131</v>
      </c>
      <c r="O20" s="30"/>
      <c r="P20" s="54" t="s">
        <v>169</v>
      </c>
      <c r="Q20" s="55"/>
      <c r="R20" s="55"/>
      <c r="S20" s="56"/>
    </row>
    <row r="21" spans="1:24" ht="16.5" x14ac:dyDescent="0.15">
      <c r="A21" s="31">
        <v>1</v>
      </c>
      <c r="B21" s="31" t="s">
        <v>135</v>
      </c>
      <c r="C21" s="31" t="s">
        <v>136</v>
      </c>
      <c r="D21" s="31">
        <v>96.3</v>
      </c>
      <c r="E21" s="30"/>
      <c r="F21" s="31">
        <v>1</v>
      </c>
      <c r="G21" s="31" t="s">
        <v>135</v>
      </c>
      <c r="H21" s="31" t="s">
        <v>136</v>
      </c>
      <c r="I21" s="31">
        <v>192.6</v>
      </c>
      <c r="J21" s="30"/>
      <c r="K21" s="31">
        <v>1</v>
      </c>
      <c r="L21" s="31" t="s">
        <v>135</v>
      </c>
      <c r="M21" s="31" t="s">
        <v>136</v>
      </c>
      <c r="N21" s="31">
        <v>282.39999999999998</v>
      </c>
      <c r="O21" s="30"/>
      <c r="P21" s="31" t="s">
        <v>128</v>
      </c>
      <c r="Q21" s="31" t="s">
        <v>129</v>
      </c>
      <c r="R21" s="31" t="s">
        <v>130</v>
      </c>
      <c r="S21" s="31" t="s">
        <v>132</v>
      </c>
    </row>
    <row r="22" spans="1:24" ht="16.5" x14ac:dyDescent="0.15">
      <c r="A22" s="31">
        <v>2</v>
      </c>
      <c r="B22" s="31" t="s">
        <v>145</v>
      </c>
      <c r="C22" s="31" t="s">
        <v>146</v>
      </c>
      <c r="D22" s="31">
        <v>92</v>
      </c>
      <c r="E22" s="30"/>
      <c r="F22" s="31">
        <v>2</v>
      </c>
      <c r="G22" s="31" t="s">
        <v>145</v>
      </c>
      <c r="H22" s="31" t="s">
        <v>146</v>
      </c>
      <c r="I22" s="31">
        <v>187.9</v>
      </c>
      <c r="J22" s="30"/>
      <c r="K22" s="31">
        <v>2</v>
      </c>
      <c r="L22" s="31" t="s">
        <v>145</v>
      </c>
      <c r="M22" s="31" t="s">
        <v>146</v>
      </c>
      <c r="N22" s="31">
        <v>280.39999999999998</v>
      </c>
      <c r="O22" s="30"/>
      <c r="P22" s="31">
        <v>1</v>
      </c>
      <c r="Q22" s="31" t="s">
        <v>137</v>
      </c>
      <c r="R22" s="31" t="s">
        <v>138</v>
      </c>
      <c r="S22" s="31">
        <v>96.3</v>
      </c>
    </row>
    <row r="23" spans="1:24" ht="16.5" x14ac:dyDescent="0.15">
      <c r="A23" s="31">
        <v>3</v>
      </c>
      <c r="B23" s="31" t="s">
        <v>150</v>
      </c>
      <c r="C23" s="31" t="s">
        <v>151</v>
      </c>
      <c r="D23" s="31">
        <v>88.8</v>
      </c>
      <c r="E23" s="30"/>
      <c r="F23" s="31">
        <v>3</v>
      </c>
      <c r="G23" s="31" t="s">
        <v>163</v>
      </c>
      <c r="H23" s="31" t="s">
        <v>164</v>
      </c>
      <c r="I23" s="31">
        <v>174.1</v>
      </c>
      <c r="J23" s="30"/>
      <c r="K23" s="31">
        <v>3</v>
      </c>
      <c r="L23" s="31" t="s">
        <v>150</v>
      </c>
      <c r="M23" s="31" t="s">
        <v>151</v>
      </c>
      <c r="N23" s="31">
        <v>250.9</v>
      </c>
      <c r="O23" s="30"/>
      <c r="P23" s="31">
        <v>1</v>
      </c>
      <c r="Q23" s="31" t="s">
        <v>135</v>
      </c>
      <c r="R23" s="31" t="s">
        <v>136</v>
      </c>
      <c r="S23" s="31">
        <v>96.3</v>
      </c>
    </row>
    <row r="24" spans="1:24" ht="16.5" x14ac:dyDescent="0.15">
      <c r="A24" s="31">
        <v>4</v>
      </c>
      <c r="B24" s="31" t="s">
        <v>163</v>
      </c>
      <c r="C24" s="31" t="s">
        <v>164</v>
      </c>
      <c r="D24" s="31">
        <v>81.099999999999994</v>
      </c>
      <c r="E24" s="30"/>
      <c r="F24" s="31">
        <v>4</v>
      </c>
      <c r="G24" s="31" t="s">
        <v>150</v>
      </c>
      <c r="H24" s="31" t="s">
        <v>151</v>
      </c>
      <c r="I24" s="31">
        <v>168.1</v>
      </c>
      <c r="J24" s="30"/>
      <c r="K24" s="31">
        <v>4</v>
      </c>
      <c r="L24" s="31" t="s">
        <v>163</v>
      </c>
      <c r="M24" s="31" t="s">
        <v>164</v>
      </c>
      <c r="N24" s="31">
        <v>174.1</v>
      </c>
      <c r="O24" s="30"/>
      <c r="P24" s="31">
        <v>2</v>
      </c>
      <c r="Q24" s="31" t="s">
        <v>145</v>
      </c>
      <c r="R24" s="31" t="s">
        <v>146</v>
      </c>
      <c r="S24" s="31">
        <v>95.9</v>
      </c>
    </row>
    <row r="25" spans="1:24" ht="16.5" x14ac:dyDescent="0.15">
      <c r="P25" s="31">
        <v>3</v>
      </c>
      <c r="Q25" s="31" t="s">
        <v>163</v>
      </c>
      <c r="R25" s="31" t="s">
        <v>164</v>
      </c>
      <c r="S25" s="31">
        <v>93</v>
      </c>
    </row>
    <row r="26" spans="1:24" ht="16.5" x14ac:dyDescent="0.15">
      <c r="P26" s="31">
        <v>4</v>
      </c>
      <c r="Q26" s="31" t="s">
        <v>133</v>
      </c>
      <c r="R26" s="31" t="s">
        <v>134</v>
      </c>
      <c r="S26" s="31">
        <v>91</v>
      </c>
    </row>
    <row r="27" spans="1:24" ht="16.5" x14ac:dyDescent="0.15">
      <c r="P27" s="31">
        <v>5</v>
      </c>
      <c r="Q27" s="31" t="s">
        <v>158</v>
      </c>
      <c r="R27" s="31" t="s">
        <v>159</v>
      </c>
      <c r="S27" s="31">
        <v>90.8</v>
      </c>
    </row>
    <row r="28" spans="1:24" ht="16.5" x14ac:dyDescent="0.15">
      <c r="P28" s="31">
        <v>6</v>
      </c>
      <c r="Q28" s="31" t="s">
        <v>152</v>
      </c>
      <c r="R28" s="31" t="s">
        <v>153</v>
      </c>
      <c r="S28" s="31">
        <v>90.1</v>
      </c>
    </row>
    <row r="29" spans="1:24" ht="16.5" x14ac:dyDescent="0.15">
      <c r="P29" s="31">
        <v>7</v>
      </c>
      <c r="Q29" s="31" t="s">
        <v>141</v>
      </c>
      <c r="R29" s="31" t="s">
        <v>142</v>
      </c>
      <c r="S29" s="31">
        <v>89.4</v>
      </c>
    </row>
    <row r="30" spans="1:24" ht="16.5" x14ac:dyDescent="0.15">
      <c r="P30" s="31">
        <v>8</v>
      </c>
      <c r="Q30" s="31" t="s">
        <v>148</v>
      </c>
      <c r="R30" s="31" t="s">
        <v>149</v>
      </c>
      <c r="S30" s="31">
        <v>86.5</v>
      </c>
    </row>
    <row r="31" spans="1:24" ht="16.5" x14ac:dyDescent="0.15">
      <c r="P31" s="31">
        <v>9</v>
      </c>
      <c r="Q31" s="31" t="s">
        <v>143</v>
      </c>
      <c r="R31" s="31" t="s">
        <v>144</v>
      </c>
      <c r="S31" s="31">
        <v>82.5</v>
      </c>
    </row>
    <row r="32" spans="1:24" ht="16.5" x14ac:dyDescent="0.15">
      <c r="P32" s="31">
        <v>10</v>
      </c>
      <c r="Q32" s="31" t="s">
        <v>154</v>
      </c>
      <c r="R32" s="31" t="s">
        <v>172</v>
      </c>
      <c r="S32" s="31">
        <v>79.3</v>
      </c>
    </row>
    <row r="33" spans="16:19" ht="16.5" x14ac:dyDescent="0.15">
      <c r="P33" s="31">
        <v>10</v>
      </c>
      <c r="Q33" s="31" t="s">
        <v>150</v>
      </c>
      <c r="R33" s="31" t="s">
        <v>151</v>
      </c>
      <c r="S33" s="31">
        <v>79.3</v>
      </c>
    </row>
    <row r="34" spans="16:19" ht="16.5" x14ac:dyDescent="0.15">
      <c r="P34" s="31">
        <v>11</v>
      </c>
      <c r="Q34" s="31" t="s">
        <v>139</v>
      </c>
      <c r="R34" s="31" t="s">
        <v>140</v>
      </c>
      <c r="S34" s="31">
        <v>77.3</v>
      </c>
    </row>
    <row r="35" spans="16:19" ht="16.5" x14ac:dyDescent="0.15">
      <c r="P35" s="31">
        <v>12</v>
      </c>
      <c r="Q35" s="31" t="s">
        <v>156</v>
      </c>
      <c r="R35" s="31" t="s">
        <v>157</v>
      </c>
      <c r="S35" s="31">
        <v>0</v>
      </c>
    </row>
    <row r="36" spans="16:19" ht="16.5" x14ac:dyDescent="0.15">
      <c r="P36" s="31">
        <v>12</v>
      </c>
      <c r="Q36" s="31" t="s">
        <v>165</v>
      </c>
      <c r="R36" s="31" t="s">
        <v>166</v>
      </c>
      <c r="S36" s="31">
        <v>0</v>
      </c>
    </row>
    <row r="37" spans="16:19" ht="16.5" x14ac:dyDescent="0.15">
      <c r="P37" s="31">
        <v>12</v>
      </c>
      <c r="Q37" s="31" t="s">
        <v>161</v>
      </c>
      <c r="R37" s="31" t="s">
        <v>162</v>
      </c>
      <c r="S37" s="31">
        <v>0</v>
      </c>
    </row>
  </sheetData>
  <mergeCells count="15">
    <mergeCell ref="P20:S20"/>
    <mergeCell ref="F1:I1"/>
    <mergeCell ref="F7:I7"/>
    <mergeCell ref="F13:I13"/>
    <mergeCell ref="F19:I19"/>
    <mergeCell ref="K1:N1"/>
    <mergeCell ref="K7:N7"/>
    <mergeCell ref="K13:N13"/>
    <mergeCell ref="K19:N19"/>
    <mergeCell ref="P1:S1"/>
    <mergeCell ref="U1:X1"/>
    <mergeCell ref="A1:D1"/>
    <mergeCell ref="A7:D7"/>
    <mergeCell ref="A13:D13"/>
    <mergeCell ref="A19:D1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总榜</vt:lpstr>
      <vt:lpstr>评分数据</vt:lpstr>
      <vt:lpstr>预赛</vt:lpstr>
      <vt:lpstr>资格赛</vt:lpstr>
      <vt:lpstr>小组赛</vt:lpstr>
      <vt:lpstr>四分之一决赛</vt:lpstr>
      <vt:lpstr>半决赛</vt:lpstr>
      <vt:lpstr>决赛</vt:lpstr>
      <vt:lpstr>小组赛积分榜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苗雨阳</dc:creator>
  <cp:lastModifiedBy>苗雨阳</cp:lastModifiedBy>
  <dcterms:created xsi:type="dcterms:W3CDTF">1996-12-17T01:32:42Z</dcterms:created>
  <dcterms:modified xsi:type="dcterms:W3CDTF">2019-08-19T15:40:45Z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